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аявка комфортная среда 12.2020 Сыропятское\"/>
    </mc:Choice>
  </mc:AlternateContent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sub_140130" localSheetId="2">Лист3!#REF!</definedName>
    <definedName name="_xlnm.Print_Titles" localSheetId="2">Лист3!$9:$14</definedName>
  </definedNames>
  <calcPr calcId="152511"/>
</workbook>
</file>

<file path=xl/calcChain.xml><?xml version="1.0" encoding="utf-8"?>
<calcChain xmlns="http://schemas.openxmlformats.org/spreadsheetml/2006/main">
  <c r="P30" i="3" l="1"/>
  <c r="P24" i="3"/>
  <c r="P50" i="3"/>
  <c r="P44" i="3"/>
  <c r="I39" i="3" l="1"/>
  <c r="J39" i="3"/>
  <c r="K39" i="3"/>
  <c r="L39" i="3"/>
  <c r="M39" i="3"/>
  <c r="I40" i="3"/>
  <c r="J40" i="3"/>
  <c r="K40" i="3"/>
  <c r="L40" i="3"/>
  <c r="M40" i="3"/>
  <c r="I41" i="3"/>
  <c r="J41" i="3"/>
  <c r="J59" i="3" s="1"/>
  <c r="K41" i="3"/>
  <c r="L41" i="3"/>
  <c r="M41" i="3"/>
  <c r="I42" i="3"/>
  <c r="I60" i="3" s="1"/>
  <c r="J42" i="3"/>
  <c r="K42" i="3"/>
  <c r="L42" i="3"/>
  <c r="M42" i="3"/>
  <c r="M60" i="3" s="1"/>
  <c r="H39" i="3"/>
  <c r="H40" i="3"/>
  <c r="H41" i="3"/>
  <c r="H42" i="3"/>
  <c r="H60" i="3" s="1"/>
  <c r="G39" i="3"/>
  <c r="G40" i="3"/>
  <c r="G41" i="3"/>
  <c r="G42" i="3"/>
  <c r="G60" i="3" s="1"/>
  <c r="F55" i="3"/>
  <c r="F54" i="3"/>
  <c r="F53" i="3"/>
  <c r="F52" i="3"/>
  <c r="F51" i="3"/>
  <c r="M50" i="3"/>
  <c r="L50" i="3"/>
  <c r="K50" i="3"/>
  <c r="J50" i="3"/>
  <c r="I50" i="3"/>
  <c r="H50" i="3"/>
  <c r="G50" i="3"/>
  <c r="H44" i="3"/>
  <c r="I44" i="3"/>
  <c r="I38" i="3" s="1"/>
  <c r="J44" i="3"/>
  <c r="K44" i="3"/>
  <c r="L44" i="3"/>
  <c r="M44" i="3"/>
  <c r="M38" i="3" s="1"/>
  <c r="G44" i="3"/>
  <c r="F45" i="3"/>
  <c r="F46" i="3"/>
  <c r="F47" i="3"/>
  <c r="F48" i="3"/>
  <c r="F49" i="3"/>
  <c r="H20" i="3"/>
  <c r="I20" i="3"/>
  <c r="J20" i="3"/>
  <c r="K20" i="3"/>
  <c r="K58" i="3" s="1"/>
  <c r="L20" i="3"/>
  <c r="M20" i="3"/>
  <c r="H21" i="3"/>
  <c r="I21" i="3"/>
  <c r="J21" i="3"/>
  <c r="K21" i="3"/>
  <c r="L21" i="3"/>
  <c r="M21" i="3"/>
  <c r="H22" i="3"/>
  <c r="I22" i="3"/>
  <c r="J22" i="3"/>
  <c r="K22" i="3"/>
  <c r="K60" i="3" s="1"/>
  <c r="L22" i="3"/>
  <c r="M22" i="3"/>
  <c r="H23" i="3"/>
  <c r="I23" i="3"/>
  <c r="I61" i="3" s="1"/>
  <c r="J23" i="3"/>
  <c r="K23" i="3"/>
  <c r="L23" i="3"/>
  <c r="M23" i="3"/>
  <c r="M61" i="3" s="1"/>
  <c r="H19" i="3"/>
  <c r="H57" i="3" s="1"/>
  <c r="I19" i="3"/>
  <c r="J19" i="3"/>
  <c r="K19" i="3"/>
  <c r="F19" i="3" s="1"/>
  <c r="L19" i="3"/>
  <c r="M19" i="3"/>
  <c r="G20" i="3"/>
  <c r="G21" i="3"/>
  <c r="G22" i="3"/>
  <c r="G23" i="3"/>
  <c r="G61" i="3" s="1"/>
  <c r="G19" i="3"/>
  <c r="M24" i="3"/>
  <c r="L24" i="3"/>
  <c r="K24" i="3"/>
  <c r="I24" i="3"/>
  <c r="H24" i="3"/>
  <c r="G24" i="3"/>
  <c r="F35" i="3"/>
  <c r="F34" i="3"/>
  <c r="F33" i="3"/>
  <c r="F32" i="3"/>
  <c r="F31" i="3"/>
  <c r="M30" i="3"/>
  <c r="L30" i="3"/>
  <c r="K30" i="3"/>
  <c r="I30" i="3"/>
  <c r="H30" i="3"/>
  <c r="G30" i="3"/>
  <c r="I57" i="3"/>
  <c r="H58" i="3"/>
  <c r="I58" i="3"/>
  <c r="L58" i="3"/>
  <c r="M58" i="3"/>
  <c r="K59" i="3"/>
  <c r="L59" i="3"/>
  <c r="J60" i="3"/>
  <c r="H61" i="3"/>
  <c r="J61" i="3"/>
  <c r="K61" i="3"/>
  <c r="L61" i="3"/>
  <c r="G58" i="3"/>
  <c r="L18" i="3"/>
  <c r="F43" i="3"/>
  <c r="D25" i="1"/>
  <c r="D24" i="1" s="1"/>
  <c r="E25" i="1"/>
  <c r="E24" i="1" s="1"/>
  <c r="F25" i="1"/>
  <c r="F24" i="1" s="1"/>
  <c r="G25" i="1"/>
  <c r="G24" i="1" s="1"/>
  <c r="H25" i="1"/>
  <c r="H24" i="1" s="1"/>
  <c r="C25" i="1"/>
  <c r="C24" i="1"/>
  <c r="C47" i="1"/>
  <c r="D45" i="1"/>
  <c r="E45" i="1"/>
  <c r="I45" i="1"/>
  <c r="F45" i="1"/>
  <c r="C4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7" i="1"/>
  <c r="I25" i="1"/>
  <c r="H59" i="3" l="1"/>
  <c r="J58" i="3"/>
  <c r="K57" i="3"/>
  <c r="K18" i="3"/>
  <c r="J57" i="3"/>
  <c r="L57" i="3"/>
  <c r="M57" i="3"/>
  <c r="F40" i="3"/>
  <c r="H38" i="3"/>
  <c r="F42" i="3"/>
  <c r="G38" i="3"/>
  <c r="G59" i="3"/>
  <c r="K38" i="3"/>
  <c r="J38" i="3"/>
  <c r="L38" i="3"/>
  <c r="F50" i="3"/>
  <c r="F44" i="3"/>
  <c r="L60" i="3"/>
  <c r="L56" i="3" s="1"/>
  <c r="M59" i="3"/>
  <c r="M56" i="3" s="1"/>
  <c r="I59" i="3"/>
  <c r="I56" i="3" s="1"/>
  <c r="F39" i="3"/>
  <c r="M18" i="3"/>
  <c r="F22" i="3"/>
  <c r="I18" i="3"/>
  <c r="J56" i="3"/>
  <c r="F20" i="3"/>
  <c r="F21" i="3"/>
  <c r="H18" i="3"/>
  <c r="F23" i="3"/>
  <c r="G18" i="3"/>
  <c r="G57" i="3"/>
  <c r="F57" i="3" s="1"/>
  <c r="F30" i="3"/>
  <c r="F24" i="3"/>
  <c r="H56" i="3"/>
  <c r="K56" i="3"/>
  <c r="F61" i="3"/>
  <c r="F60" i="3"/>
  <c r="F58" i="3"/>
  <c r="I24" i="1"/>
  <c r="F18" i="3" l="1"/>
  <c r="F38" i="3"/>
  <c r="F59" i="3"/>
  <c r="G56" i="3"/>
  <c r="F56" i="3" s="1"/>
</calcChain>
</file>

<file path=xl/sharedStrings.xml><?xml version="1.0" encoding="utf-8"?>
<sst xmlns="http://schemas.openxmlformats.org/spreadsheetml/2006/main" count="177" uniqueCount="127">
  <si>
    <t>ПОКАЗАТЕЛИ</t>
  </si>
  <si>
    <t>Исполнено за предыдущий год</t>
  </si>
  <si>
    <t>План на текущий год</t>
  </si>
  <si>
    <t>Уточненный план на</t>
  </si>
  <si>
    <t>Откл .уточ. плана от перво- начального</t>
  </si>
  <si>
    <t>Темп роста уточн. плана к первона-чальначально-му плану,   %</t>
  </si>
  <si>
    <t>Ожидаемая оценка исполнения за  тек.год</t>
  </si>
  <si>
    <t xml:space="preserve"> по данным поселения </t>
  </si>
  <si>
    <t>ИТОГО ДОХОДОВ</t>
  </si>
  <si>
    <t>I</t>
  </si>
  <si>
    <t>Налоговые и неналоговые доходы</t>
  </si>
  <si>
    <t>1.</t>
  </si>
  <si>
    <t>Налоговые доходы</t>
  </si>
  <si>
    <t>1.1.</t>
  </si>
  <si>
    <t>Налог на доходы физических лиц</t>
  </si>
  <si>
    <t>1.2.</t>
  </si>
  <si>
    <t>Единый сельскохозяйственный налог</t>
  </si>
  <si>
    <t>1.3.</t>
  </si>
  <si>
    <t>Налог на имущество физических лиц</t>
  </si>
  <si>
    <t>1.4.</t>
  </si>
  <si>
    <t>Земельный налог</t>
  </si>
  <si>
    <t>1.5.</t>
  </si>
  <si>
    <t>Государственная пошлина</t>
  </si>
  <si>
    <t>2.</t>
  </si>
  <si>
    <t>Неналоговые доходы</t>
  </si>
  <si>
    <t>3.</t>
  </si>
  <si>
    <t>ИТОГО РАСХОДОВ</t>
  </si>
  <si>
    <t>Социально-значимые расходы</t>
  </si>
  <si>
    <t>в том числе:</t>
  </si>
  <si>
    <t>Оплата труда с начислениями (КОСГУ 211, 213), в том числе:</t>
  </si>
  <si>
    <t xml:space="preserve"> - оплата труда органов местного самоуправления</t>
  </si>
  <si>
    <t xml:space="preserve"> - прочие расходы по заработной плате, в том числе:</t>
  </si>
  <si>
    <t>Оплата коммунальных услуг (КОСГУ 223), в том числе:</t>
  </si>
  <si>
    <t>II</t>
  </si>
  <si>
    <t>Первоочередные расходы</t>
  </si>
  <si>
    <t>Материальные затраты (КОСГУ 340, 221, 222), в том числе:</t>
  </si>
  <si>
    <t>Услуги связи (КОСГУ 221)</t>
  </si>
  <si>
    <t>Транспортные расходы (КОСГУ 222)</t>
  </si>
  <si>
    <t>Приобретение расходных материалов (КОСГУ 340), в том числе:</t>
  </si>
  <si>
    <t xml:space="preserve"> -  горюче-смазочные материалы</t>
  </si>
  <si>
    <t xml:space="preserve"> - прочие расходные материалы </t>
  </si>
  <si>
    <t>5.</t>
  </si>
  <si>
    <t>Прочие расходы первоочередного и социального характера (КОСГУ 212), в том числе:</t>
  </si>
  <si>
    <t>III</t>
  </si>
  <si>
    <t xml:space="preserve">Прочие расходы </t>
  </si>
  <si>
    <t>Капитальные вложения (КОСГУ 310,), в том числе:</t>
  </si>
  <si>
    <t>Прочие расходы (КОСГУ 224, 225, 226, 240, 251,290,), в том числе:</t>
  </si>
  <si>
    <t>Арендная плата за пользование имуществом (КОСГУ 224)</t>
  </si>
  <si>
    <t>4.</t>
  </si>
  <si>
    <t>Работы, услуги по содержанию имущества (КОСГУ 225)</t>
  </si>
  <si>
    <t>Прочие работы, услуги (КОСГУ 226)</t>
  </si>
  <si>
    <t xml:space="preserve">Безвозмездные перечисления  муниципальным организациям (КОСГУ 241), в том числе: </t>
  </si>
  <si>
    <t>-оплата труда с начислениями (КОСГУ 211, 213),работникам бюджетных учреждений</t>
  </si>
  <si>
    <t>631826,64</t>
  </si>
  <si>
    <t>688725,00</t>
  </si>
  <si>
    <t>1002559,00</t>
  </si>
  <si>
    <t>+313834,00</t>
  </si>
  <si>
    <t>145,0</t>
  </si>
  <si>
    <t>1362059,00</t>
  </si>
  <si>
    <t xml:space="preserve"> 7</t>
  </si>
  <si>
    <t xml:space="preserve">Прочие расходы (КОСГУ 290) </t>
  </si>
  <si>
    <t>90689,90</t>
  </si>
  <si>
    <t>209617,00</t>
  </si>
  <si>
    <t>219138,75</t>
  </si>
  <si>
    <t>+9521,75</t>
  </si>
  <si>
    <t>104,0</t>
  </si>
  <si>
    <t>8</t>
  </si>
  <si>
    <t>КОСГУ 251</t>
  </si>
  <si>
    <t>47800,80</t>
  </si>
  <si>
    <t>0,00</t>
  </si>
  <si>
    <t>0,0</t>
  </si>
  <si>
    <t>ПРОФИЦИТ (+) / ДЕФИЦИТ (-)</t>
  </si>
  <si>
    <t>-359500,00</t>
  </si>
  <si>
    <t>ИТОГО ИСТОЧНИКОВ</t>
  </si>
  <si>
    <t xml:space="preserve">Остатки средств бюджетов </t>
  </si>
  <si>
    <t>Остатки целевых средств</t>
  </si>
  <si>
    <t>Остатки нецелевых средств</t>
  </si>
  <si>
    <t xml:space="preserve">Кредиторская  задолженность </t>
  </si>
  <si>
    <t>Безвозмездные поступления</t>
  </si>
  <si>
    <t>Расчет ожидаемого исполнения бюджета Алексеевского сельского поселения в 2013 году</t>
  </si>
  <si>
    <t>на 01.06.2013</t>
  </si>
  <si>
    <t>рублей</t>
  </si>
  <si>
    <t>Наименование</t>
  </si>
  <si>
    <t>Единица измерения</t>
  </si>
  <si>
    <t>Значение</t>
  </si>
  <si>
    <t>Всего</t>
  </si>
  <si>
    <t>Х</t>
  </si>
  <si>
    <t xml:space="preserve"> Наименование мероприятия муниципальной программы Кормиловского муниципального района (далее – муниципальная  программа)</t>
  </si>
  <si>
    <t xml:space="preserve"> № п\п</t>
  </si>
  <si>
    <t>Срок реализации мероприятий муниципальной программы</t>
  </si>
  <si>
    <t>Объем финансирования  мероприятий мунципальной программы (рублей)</t>
  </si>
  <si>
    <t>Источник финансирования</t>
  </si>
  <si>
    <t>в том числе по годам  реализации мунципальной программы</t>
  </si>
  <si>
    <t>Всего:</t>
  </si>
  <si>
    <t>Мероприятия</t>
  </si>
  <si>
    <t>с 2018</t>
  </si>
  <si>
    <t>по 2024</t>
  </si>
  <si>
    <t>2024</t>
  </si>
  <si>
    <t xml:space="preserve">Основное мероприятие: Формирование современной городской среды, в том числе организация выполнения работ по капитальному ремонту дворовых территорий многоквартирных домов, проездов к дворовым территориям многоквартирных домов благоустройство дворовых территорий многоквартирных домов
</t>
  </si>
  <si>
    <t>2</t>
  </si>
  <si>
    <t>Бюджет сельского поселения в.т.ч.</t>
  </si>
  <si>
    <t>Целевые средства из областного бюджета</t>
  </si>
  <si>
    <t>Переходящий остаток</t>
  </si>
  <si>
    <t>Иные источники</t>
  </si>
  <si>
    <t>Цель  муниципальной программы «Формирование комфортной городской среды» Повышение уровня благоустройства территории Сыропятского сельского поселения Кормиловского муниципального района</t>
  </si>
  <si>
    <t>Задача подпрограммы : Повышение уровня благоустройства общественных территорий населенных пунктов Сыропятского сельского поселения Кормиловского муниципального района</t>
  </si>
  <si>
    <t>Задача  подпрограммы: Повышение уровня благоустройства дворовых территорий многоквартирных домов населенных пунктов Сыропятского сельского поселения Кормиловского муниципального района</t>
  </si>
  <si>
    <t xml:space="preserve">Итого по муниципальной программе </t>
  </si>
  <si>
    <t>единиц</t>
  </si>
  <si>
    <t>муниципальной программы Сыропятского сельского поселения Кормиловского района «Формирование комфортной городской среды</t>
  </si>
  <si>
    <t xml:space="preserve">Мероприятие 1 Капитальный ремонт и ремонт дворовых территорий многоквартирных домов, проездов к дворовым территориям многоквартирных домов
</t>
  </si>
  <si>
    <t>Мероприятие 2 Благоустройство дворовых территорий многоквартирных домов</t>
  </si>
  <si>
    <t xml:space="preserve">Мероприятие 1. 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
</t>
  </si>
  <si>
    <t xml:space="preserve">
Мероприятие 2. Благоустройство общественных территорий населенных пунктов </t>
  </si>
  <si>
    <t>Количество дворовых территорий многоквартирных домов, на которых выполнены работы по благоустройству</t>
  </si>
  <si>
    <t>Площадь отремонтированных дворовых территорий многоквартирных домов, проездов к дворовым территориям многоквартирных домов</t>
  </si>
  <si>
    <t>тыс. кв.м.</t>
  </si>
  <si>
    <t>Площадь автомобильных дорог общего пользования местного значения наиболее посещаемых муниципальных территорий общего пользования, на которых выполнялись капитальный ремонт, ремонт и содержание</t>
  </si>
  <si>
    <t>Количество благоустроенных общественных территорий (на которых выполнялись ремонт, содержание и благоустройство</t>
  </si>
  <si>
    <t>Приложение №2</t>
  </si>
  <si>
    <t>«Формирование комфортной городской среды»</t>
  </si>
  <si>
    <t xml:space="preserve">сельского поселения Кормиловского муниципального района </t>
  </si>
  <si>
    <t>к муниципальной программе Сыропятского</t>
  </si>
  <si>
    <t xml:space="preserve">Целевые индикаторы реализации мероприятия (группы мероприятий) муниципальной программы </t>
  </si>
  <si>
    <t xml:space="preserve">Основное мероприятие: Формирование современной городской среды, в том числе капитальный ремонт и содержание автомобильных дорог общего пользования местного значения наиболее посещаемых общественных территорий,  благоустройство общественных территорий
</t>
  </si>
  <si>
    <t xml:space="preserve">Цель подпрограммы «Благоустройство дворовых территорий многоквартирных домов Сыропятского сельского  поселения» муниципальной программы«Формирование комфортной городской среды": Благоустройство дворовых территорий многоквартирных домов населенных пунктов Сыропятского сельского поселения Кормиловского муниципального района </t>
  </si>
  <si>
    <t>Цель подпрограммы «Благоустройство общественных территорий Сыропятского сельского  поселения» муниципальной программы «Формирование комфортной городской среды»: Благоустройство общественных территорий населенных пунктов Сыропятского сельского поселения Кормиловского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</si>
</sst>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/>
    <xf numFmtId="3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wrapText="1"/>
    </xf>
    <xf numFmtId="3" fontId="4" fillId="0" borderId="0" xfId="0" applyNumberFormat="1" applyFont="1" applyAlignment="1"/>
    <xf numFmtId="3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3" fillId="4" borderId="2" xfId="0" applyNumberFormat="1" applyFont="1" applyFill="1" applyBorder="1" applyAlignment="1">
      <alignment horizontal="center" wrapText="1"/>
    </xf>
    <xf numFmtId="3" fontId="3" fillId="4" borderId="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center"/>
    </xf>
    <xf numFmtId="4" fontId="3" fillId="3" borderId="3" xfId="0" applyNumberFormat="1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3" fillId="4" borderId="3" xfId="0" applyNumberFormat="1" applyFont="1" applyFill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4" fontId="1" fillId="3" borderId="3" xfId="0" applyNumberFormat="1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2" fontId="1" fillId="0" borderId="0" xfId="0" applyNumberFormat="1" applyFont="1"/>
    <xf numFmtId="0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center" wrapText="1"/>
    </xf>
    <xf numFmtId="4" fontId="1" fillId="2" borderId="15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5" workbookViewId="0">
      <selection activeCell="B44" sqref="B44"/>
    </sheetView>
  </sheetViews>
  <sheetFormatPr defaultRowHeight="12.75" x14ac:dyDescent="0.2"/>
  <cols>
    <col min="1" max="1" width="3" style="3" customWidth="1"/>
    <col min="2" max="2" width="20.85546875" style="3" customWidth="1"/>
    <col min="3" max="3" width="11" style="3" customWidth="1"/>
    <col min="4" max="5" width="11.140625" style="3" customWidth="1"/>
    <col min="6" max="6" width="10.85546875" style="3" customWidth="1"/>
    <col min="7" max="7" width="10" style="3" customWidth="1"/>
    <col min="8" max="8" width="11.28515625" style="3" customWidth="1"/>
    <col min="9" max="9" width="9.28515625" style="3" bestFit="1" customWidth="1"/>
    <col min="10" max="16384" width="9.140625" style="3"/>
  </cols>
  <sheetData>
    <row r="1" spans="1:9" x14ac:dyDescent="0.2">
      <c r="B1" s="52" t="s">
        <v>79</v>
      </c>
      <c r="C1" s="52"/>
      <c r="D1" s="52"/>
      <c r="E1" s="52"/>
      <c r="F1" s="52"/>
      <c r="G1" s="52"/>
      <c r="H1" s="52"/>
    </row>
    <row r="2" spans="1:9" x14ac:dyDescent="0.2">
      <c r="B2" s="15"/>
      <c r="C2" s="15"/>
      <c r="D2" s="15"/>
      <c r="E2" s="15"/>
      <c r="F2" s="15"/>
      <c r="G2" s="15"/>
      <c r="H2" s="15"/>
    </row>
    <row r="3" spans="1:9" ht="13.5" thickBot="1" x14ac:dyDescent="0.25">
      <c r="H3" s="3" t="s">
        <v>81</v>
      </c>
    </row>
    <row r="4" spans="1:9" ht="51" x14ac:dyDescent="0.2">
      <c r="A4" s="50"/>
      <c r="B4" s="50" t="s">
        <v>0</v>
      </c>
      <c r="C4" s="38" t="s">
        <v>1</v>
      </c>
      <c r="D4" s="38" t="s">
        <v>2</v>
      </c>
      <c r="E4" s="2" t="s">
        <v>3</v>
      </c>
      <c r="F4" s="38" t="s">
        <v>4</v>
      </c>
      <c r="G4" s="38" t="s">
        <v>5</v>
      </c>
      <c r="H4" s="2" t="s">
        <v>6</v>
      </c>
    </row>
    <row r="5" spans="1:9" ht="26.25" thickBot="1" x14ac:dyDescent="0.25">
      <c r="A5" s="51"/>
      <c r="B5" s="51"/>
      <c r="C5" s="40"/>
      <c r="D5" s="40"/>
      <c r="E5" s="5" t="s">
        <v>80</v>
      </c>
      <c r="F5" s="40"/>
      <c r="G5" s="40"/>
      <c r="H5" s="5" t="s">
        <v>7</v>
      </c>
    </row>
    <row r="6" spans="1:9" ht="13.5" thickBot="1" x14ac:dyDescent="0.25">
      <c r="A6" s="4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9</v>
      </c>
    </row>
    <row r="7" spans="1:9" s="9" customFormat="1" ht="13.5" thickBot="1" x14ac:dyDescent="0.25">
      <c r="A7" s="7"/>
      <c r="B7" s="8" t="s">
        <v>8</v>
      </c>
      <c r="C7" s="16">
        <v>4811708.37</v>
      </c>
      <c r="D7" s="16">
        <v>5081733.5999999996</v>
      </c>
      <c r="E7" s="16">
        <v>5489853.3799999999</v>
      </c>
      <c r="F7" s="16">
        <v>408119.78</v>
      </c>
      <c r="G7" s="16">
        <v>108</v>
      </c>
      <c r="H7" s="16">
        <v>5545353.3799999999</v>
      </c>
      <c r="I7" s="9">
        <f>E7-H7</f>
        <v>-55500</v>
      </c>
    </row>
    <row r="8" spans="1:9" s="9" customFormat="1" ht="26.25" thickBot="1" x14ac:dyDescent="0.25">
      <c r="A8" s="10" t="s">
        <v>9</v>
      </c>
      <c r="B8" s="11" t="s">
        <v>10</v>
      </c>
      <c r="C8" s="17">
        <v>1243914.44</v>
      </c>
      <c r="D8" s="18">
        <v>1466000</v>
      </c>
      <c r="E8" s="17">
        <v>1466000</v>
      </c>
      <c r="F8" s="17">
        <v>0</v>
      </c>
      <c r="G8" s="17"/>
      <c r="H8" s="17">
        <v>1466000</v>
      </c>
      <c r="I8" s="9">
        <f t="shared" ref="I8:I50" si="0">E8-H8</f>
        <v>0</v>
      </c>
    </row>
    <row r="9" spans="1:9" s="9" customFormat="1" ht="13.5" thickBot="1" x14ac:dyDescent="0.25">
      <c r="A9" s="10" t="s">
        <v>11</v>
      </c>
      <c r="B9" s="11" t="s">
        <v>12</v>
      </c>
      <c r="C9" s="17">
        <v>1127434.68</v>
      </c>
      <c r="D9" s="17">
        <v>942000</v>
      </c>
      <c r="E9" s="17">
        <v>942000</v>
      </c>
      <c r="F9" s="17">
        <v>0</v>
      </c>
      <c r="G9" s="17"/>
      <c r="H9" s="17">
        <v>942000</v>
      </c>
      <c r="I9" s="9">
        <f t="shared" si="0"/>
        <v>0</v>
      </c>
    </row>
    <row r="10" spans="1:9" ht="26.25" thickBot="1" x14ac:dyDescent="0.25">
      <c r="A10" s="4" t="s">
        <v>13</v>
      </c>
      <c r="B10" s="12" t="s">
        <v>14</v>
      </c>
      <c r="C10" s="19">
        <v>271441.28999999998</v>
      </c>
      <c r="D10" s="20">
        <v>352000</v>
      </c>
      <c r="E10" s="19">
        <v>352000</v>
      </c>
      <c r="F10" s="19">
        <v>0</v>
      </c>
      <c r="G10" s="19"/>
      <c r="H10" s="19">
        <v>352000</v>
      </c>
      <c r="I10" s="3">
        <f t="shared" si="0"/>
        <v>0</v>
      </c>
    </row>
    <row r="11" spans="1:9" ht="39" thickBot="1" x14ac:dyDescent="0.25">
      <c r="A11" s="4" t="s">
        <v>15</v>
      </c>
      <c r="B11" s="12" t="s">
        <v>16</v>
      </c>
      <c r="C11" s="19">
        <v>21</v>
      </c>
      <c r="D11" s="20"/>
      <c r="E11" s="19"/>
      <c r="F11" s="19"/>
      <c r="G11" s="19"/>
      <c r="H11" s="19">
        <v>500</v>
      </c>
      <c r="I11" s="3">
        <f t="shared" si="0"/>
        <v>-500</v>
      </c>
    </row>
    <row r="12" spans="1:9" ht="26.25" thickBot="1" x14ac:dyDescent="0.25">
      <c r="A12" s="4" t="s">
        <v>17</v>
      </c>
      <c r="B12" s="12" t="s">
        <v>18</v>
      </c>
      <c r="C12" s="19">
        <v>427752.24</v>
      </c>
      <c r="D12" s="20">
        <v>102000</v>
      </c>
      <c r="E12" s="19">
        <v>102000</v>
      </c>
      <c r="F12" s="19">
        <v>0</v>
      </c>
      <c r="G12" s="19"/>
      <c r="H12" s="19">
        <v>102000</v>
      </c>
      <c r="I12" s="3">
        <f t="shared" si="0"/>
        <v>0</v>
      </c>
    </row>
    <row r="13" spans="1:9" ht="26.25" thickBot="1" x14ac:dyDescent="0.25">
      <c r="A13" s="4" t="s">
        <v>19</v>
      </c>
      <c r="B13" s="12" t="s">
        <v>20</v>
      </c>
      <c r="C13" s="19">
        <v>414020.15</v>
      </c>
      <c r="D13" s="20">
        <v>478000</v>
      </c>
      <c r="E13" s="19">
        <v>478000</v>
      </c>
      <c r="F13" s="19">
        <v>0</v>
      </c>
      <c r="G13" s="19"/>
      <c r="H13" s="19">
        <v>478000</v>
      </c>
      <c r="I13" s="3">
        <f t="shared" si="0"/>
        <v>0</v>
      </c>
    </row>
    <row r="14" spans="1:9" ht="26.25" thickBot="1" x14ac:dyDescent="0.25">
      <c r="A14" s="4" t="s">
        <v>21</v>
      </c>
      <c r="B14" s="12" t="s">
        <v>22</v>
      </c>
      <c r="C14" s="19">
        <v>14200</v>
      </c>
      <c r="D14" s="20">
        <v>10000</v>
      </c>
      <c r="E14" s="19">
        <v>10000</v>
      </c>
      <c r="F14" s="19">
        <v>0</v>
      </c>
      <c r="G14" s="19"/>
      <c r="H14" s="19">
        <v>15000</v>
      </c>
      <c r="I14" s="3">
        <f t="shared" si="0"/>
        <v>-5000</v>
      </c>
    </row>
    <row r="15" spans="1:9" s="9" customFormat="1" ht="13.5" thickBot="1" x14ac:dyDescent="0.25">
      <c r="A15" s="10" t="s">
        <v>23</v>
      </c>
      <c r="B15" s="11" t="s">
        <v>24</v>
      </c>
      <c r="C15" s="17">
        <v>116479.76</v>
      </c>
      <c r="D15" s="18">
        <v>524000</v>
      </c>
      <c r="E15" s="17">
        <v>524000</v>
      </c>
      <c r="F15" s="17">
        <v>0</v>
      </c>
      <c r="G15" s="17"/>
      <c r="H15" s="17">
        <v>582000</v>
      </c>
      <c r="I15" s="9">
        <f t="shared" si="0"/>
        <v>-58000</v>
      </c>
    </row>
    <row r="16" spans="1:9" s="9" customFormat="1" ht="26.25" thickBot="1" x14ac:dyDescent="0.25">
      <c r="A16" s="10" t="s">
        <v>25</v>
      </c>
      <c r="B16" s="11" t="s">
        <v>78</v>
      </c>
      <c r="C16" s="17">
        <v>3567793.93</v>
      </c>
      <c r="D16" s="18">
        <v>3615733.6</v>
      </c>
      <c r="E16" s="17">
        <v>4023853.38</v>
      </c>
      <c r="F16" s="17">
        <v>408119.78</v>
      </c>
      <c r="G16" s="17">
        <v>108</v>
      </c>
      <c r="H16" s="17">
        <v>4023853.38</v>
      </c>
      <c r="I16" s="9">
        <f t="shared" si="0"/>
        <v>0</v>
      </c>
    </row>
    <row r="17" spans="1:9" s="9" customFormat="1" ht="13.5" thickBot="1" x14ac:dyDescent="0.25">
      <c r="A17" s="7"/>
      <c r="B17" s="8" t="s">
        <v>26</v>
      </c>
      <c r="C17" s="16">
        <v>4752718.7699999996</v>
      </c>
      <c r="D17" s="16">
        <v>5081733.5999999996</v>
      </c>
      <c r="E17" s="16">
        <v>5582816.25</v>
      </c>
      <c r="F17" s="16">
        <v>501082.65</v>
      </c>
      <c r="G17" s="16">
        <v>109</v>
      </c>
      <c r="H17" s="16">
        <v>5904853.3799999999</v>
      </c>
      <c r="I17" s="9">
        <f t="shared" si="0"/>
        <v>-322037.12999999989</v>
      </c>
    </row>
    <row r="18" spans="1:9" s="9" customFormat="1" ht="26.25" thickBot="1" x14ac:dyDescent="0.25">
      <c r="A18" s="13" t="s">
        <v>9</v>
      </c>
      <c r="B18" s="14" t="s">
        <v>27</v>
      </c>
      <c r="C18" s="21">
        <v>1825558.46</v>
      </c>
      <c r="D18" s="21">
        <v>2029369</v>
      </c>
      <c r="E18" s="21">
        <v>2064259.78</v>
      </c>
      <c r="F18" s="21">
        <v>34890.78</v>
      </c>
      <c r="G18" s="21"/>
      <c r="H18" s="21">
        <v>2026796.91</v>
      </c>
      <c r="I18" s="9">
        <f t="shared" si="0"/>
        <v>37462.870000000112</v>
      </c>
    </row>
    <row r="19" spans="1:9" s="9" customFormat="1" ht="13.5" thickBot="1" x14ac:dyDescent="0.25">
      <c r="A19" s="10"/>
      <c r="B19" s="12" t="s">
        <v>28</v>
      </c>
      <c r="C19" s="19"/>
      <c r="D19" s="20"/>
      <c r="E19" s="19"/>
      <c r="F19" s="19"/>
      <c r="G19" s="19"/>
      <c r="H19" s="17"/>
      <c r="I19" s="9">
        <f t="shared" si="0"/>
        <v>0</v>
      </c>
    </row>
    <row r="20" spans="1:9" ht="39.75" customHeight="1" thickBot="1" x14ac:dyDescent="0.25">
      <c r="A20" s="4" t="s">
        <v>11</v>
      </c>
      <c r="B20" s="12" t="s">
        <v>29</v>
      </c>
      <c r="C20" s="19">
        <v>1542587.66</v>
      </c>
      <c r="D20" s="20">
        <v>1668949</v>
      </c>
      <c r="E20" s="19">
        <v>1703839.78</v>
      </c>
      <c r="F20" s="19">
        <v>34890.78</v>
      </c>
      <c r="G20" s="19">
        <v>102</v>
      </c>
      <c r="H20" s="19">
        <v>1703839.78</v>
      </c>
      <c r="I20" s="3">
        <f t="shared" si="0"/>
        <v>0</v>
      </c>
    </row>
    <row r="21" spans="1:9" ht="39" thickBot="1" x14ac:dyDescent="0.25">
      <c r="A21" s="4"/>
      <c r="B21" s="12" t="s">
        <v>30</v>
      </c>
      <c r="C21" s="19">
        <v>1079405.18</v>
      </c>
      <c r="D21" s="20">
        <v>1185682</v>
      </c>
      <c r="E21" s="19">
        <v>1185682</v>
      </c>
      <c r="F21" s="19">
        <v>0</v>
      </c>
      <c r="G21" s="19">
        <v>0</v>
      </c>
      <c r="H21" s="19">
        <v>1185682</v>
      </c>
      <c r="I21" s="3">
        <f t="shared" si="0"/>
        <v>0</v>
      </c>
    </row>
    <row r="22" spans="1:9" ht="39" thickBot="1" x14ac:dyDescent="0.25">
      <c r="A22" s="4"/>
      <c r="B22" s="12" t="s">
        <v>31</v>
      </c>
      <c r="C22" s="19"/>
      <c r="D22" s="19"/>
      <c r="E22" s="19"/>
      <c r="F22" s="19"/>
      <c r="G22" s="19"/>
      <c r="H22" s="19"/>
      <c r="I22" s="3">
        <f t="shared" si="0"/>
        <v>0</v>
      </c>
    </row>
    <row r="23" spans="1:9" ht="38.25" customHeight="1" thickBot="1" x14ac:dyDescent="0.25">
      <c r="A23" s="4" t="s">
        <v>23</v>
      </c>
      <c r="B23" s="12" t="s">
        <v>32</v>
      </c>
      <c r="C23" s="19">
        <v>282970.8</v>
      </c>
      <c r="D23" s="20">
        <v>360420</v>
      </c>
      <c r="E23" s="19">
        <v>360420</v>
      </c>
      <c r="F23" s="19">
        <v>0</v>
      </c>
      <c r="G23" s="19">
        <v>0</v>
      </c>
      <c r="H23" s="19">
        <v>322957.13</v>
      </c>
      <c r="I23" s="3">
        <f t="shared" si="0"/>
        <v>37462.869999999995</v>
      </c>
    </row>
    <row r="24" spans="1:9" s="9" customFormat="1" ht="26.25" thickBot="1" x14ac:dyDescent="0.25">
      <c r="A24" s="13" t="s">
        <v>33</v>
      </c>
      <c r="B24" s="14" t="s">
        <v>34</v>
      </c>
      <c r="C24" s="21">
        <f t="shared" ref="C24:H24" si="1">C25</f>
        <v>512505.02</v>
      </c>
      <c r="D24" s="21">
        <f t="shared" si="1"/>
        <v>537023</v>
      </c>
      <c r="E24" s="21">
        <f t="shared" si="1"/>
        <v>521039.25</v>
      </c>
      <c r="F24" s="21">
        <f t="shared" si="1"/>
        <v>-15983.75</v>
      </c>
      <c r="G24" s="21">
        <f t="shared" si="1"/>
        <v>96</v>
      </c>
      <c r="H24" s="21">
        <f t="shared" si="1"/>
        <v>521039.25</v>
      </c>
      <c r="I24" s="9">
        <f t="shared" si="0"/>
        <v>0</v>
      </c>
    </row>
    <row r="25" spans="1:9" ht="39" thickBot="1" x14ac:dyDescent="0.25">
      <c r="A25" s="4">
        <v>1</v>
      </c>
      <c r="B25" s="12" t="s">
        <v>35</v>
      </c>
      <c r="C25" s="19">
        <f>C26+C28+C31</f>
        <v>512505.02</v>
      </c>
      <c r="D25" s="19">
        <f>D26+D28+D31</f>
        <v>537023</v>
      </c>
      <c r="E25" s="19">
        <f>E26+E28+E33</f>
        <v>521039.25</v>
      </c>
      <c r="F25" s="19">
        <f>F26+F28+F31</f>
        <v>-15983.75</v>
      </c>
      <c r="G25" s="19">
        <f>G26+G28+G31</f>
        <v>96</v>
      </c>
      <c r="H25" s="19">
        <f>H26+H28+H31</f>
        <v>521039.25</v>
      </c>
      <c r="I25" s="3">
        <f t="shared" si="0"/>
        <v>0</v>
      </c>
    </row>
    <row r="26" spans="1:9" ht="26.25" thickBot="1" x14ac:dyDescent="0.25">
      <c r="A26" s="4" t="s">
        <v>23</v>
      </c>
      <c r="B26" s="12" t="s">
        <v>36</v>
      </c>
      <c r="C26" s="19">
        <v>61781.279999999999</v>
      </c>
      <c r="D26" s="20">
        <v>72000</v>
      </c>
      <c r="E26" s="19">
        <v>72000</v>
      </c>
      <c r="F26" s="19">
        <v>0</v>
      </c>
      <c r="G26" s="19"/>
      <c r="H26" s="19">
        <v>72000</v>
      </c>
      <c r="I26" s="3">
        <f t="shared" si="0"/>
        <v>0</v>
      </c>
    </row>
    <row r="27" spans="1:9" ht="26.25" thickBot="1" x14ac:dyDescent="0.25">
      <c r="A27" s="4">
        <v>3</v>
      </c>
      <c r="B27" s="12" t="s">
        <v>37</v>
      </c>
      <c r="C27" s="19"/>
      <c r="D27" s="20"/>
      <c r="E27" s="19"/>
      <c r="F27" s="19"/>
      <c r="G27" s="19"/>
      <c r="H27" s="19"/>
      <c r="I27" s="3">
        <f t="shared" si="0"/>
        <v>0</v>
      </c>
    </row>
    <row r="28" spans="1:9" ht="51.75" thickBot="1" x14ac:dyDescent="0.25">
      <c r="A28" s="4">
        <v>4</v>
      </c>
      <c r="B28" s="12" t="s">
        <v>38</v>
      </c>
      <c r="C28" s="20">
        <v>448123.74</v>
      </c>
      <c r="D28" s="20">
        <v>455023</v>
      </c>
      <c r="E28" s="19">
        <v>439039.25</v>
      </c>
      <c r="F28" s="19">
        <v>-15983.75</v>
      </c>
      <c r="G28" s="19">
        <v>96</v>
      </c>
      <c r="H28" s="19">
        <v>449039.25</v>
      </c>
      <c r="I28" s="3">
        <f t="shared" si="0"/>
        <v>-10000</v>
      </c>
    </row>
    <row r="29" spans="1:9" ht="26.25" thickBot="1" x14ac:dyDescent="0.25">
      <c r="A29" s="4"/>
      <c r="B29" s="12" t="s">
        <v>39</v>
      </c>
      <c r="C29" s="19">
        <v>153312.99</v>
      </c>
      <c r="D29" s="20">
        <v>206900</v>
      </c>
      <c r="E29" s="19">
        <v>191581.25</v>
      </c>
      <c r="F29" s="19">
        <v>-15318.75</v>
      </c>
      <c r="G29" s="19">
        <v>92</v>
      </c>
      <c r="H29" s="19">
        <v>191581.25</v>
      </c>
      <c r="I29" s="3">
        <f t="shared" si="0"/>
        <v>0</v>
      </c>
    </row>
    <row r="30" spans="1:9" ht="26.25" thickBot="1" x14ac:dyDescent="0.25">
      <c r="A30" s="4"/>
      <c r="B30" s="12" t="s">
        <v>40</v>
      </c>
      <c r="C30" s="19">
        <v>294810.75</v>
      </c>
      <c r="D30" s="20">
        <v>248123</v>
      </c>
      <c r="E30" s="19">
        <v>247458</v>
      </c>
      <c r="F30" s="19">
        <v>-665</v>
      </c>
      <c r="G30" s="19">
        <v>99</v>
      </c>
      <c r="H30" s="19">
        <v>247458</v>
      </c>
      <c r="I30" s="3">
        <f t="shared" si="0"/>
        <v>0</v>
      </c>
    </row>
    <row r="31" spans="1:9" ht="28.5" customHeight="1" x14ac:dyDescent="0.2">
      <c r="A31" s="38" t="s">
        <v>41</v>
      </c>
      <c r="B31" s="41" t="s">
        <v>42</v>
      </c>
      <c r="C31" s="44">
        <v>2600</v>
      </c>
      <c r="D31" s="47">
        <v>10000</v>
      </c>
      <c r="E31" s="22"/>
      <c r="F31" s="44">
        <v>0</v>
      </c>
      <c r="G31" s="44"/>
      <c r="H31" s="44">
        <v>0</v>
      </c>
      <c r="I31" s="3">
        <f t="shared" si="0"/>
        <v>0</v>
      </c>
    </row>
    <row r="32" spans="1:9" ht="7.5" customHeight="1" x14ac:dyDescent="0.2">
      <c r="A32" s="39"/>
      <c r="B32" s="42"/>
      <c r="C32" s="45"/>
      <c r="D32" s="48"/>
      <c r="E32" s="22"/>
      <c r="F32" s="45"/>
      <c r="G32" s="45"/>
      <c r="H32" s="45"/>
      <c r="I32" s="3">
        <f t="shared" si="0"/>
        <v>0</v>
      </c>
    </row>
    <row r="33" spans="1:9" ht="26.25" customHeight="1" thickBot="1" x14ac:dyDescent="0.25">
      <c r="A33" s="40"/>
      <c r="B33" s="43"/>
      <c r="C33" s="46"/>
      <c r="D33" s="49"/>
      <c r="E33" s="23">
        <v>10000</v>
      </c>
      <c r="F33" s="46"/>
      <c r="G33" s="46"/>
      <c r="H33" s="46"/>
      <c r="I33" s="3">
        <f t="shared" si="0"/>
        <v>10000</v>
      </c>
    </row>
    <row r="34" spans="1:9" s="9" customFormat="1" ht="13.5" thickBot="1" x14ac:dyDescent="0.25">
      <c r="A34" s="13" t="s">
        <v>43</v>
      </c>
      <c r="B34" s="14" t="s">
        <v>44</v>
      </c>
      <c r="C34" s="21">
        <v>2414655.29</v>
      </c>
      <c r="D34" s="21">
        <v>2515341.6</v>
      </c>
      <c r="E34" s="21">
        <v>2997517.22</v>
      </c>
      <c r="F34" s="21"/>
      <c r="G34" s="21"/>
      <c r="H34" s="21">
        <v>3357017.22</v>
      </c>
      <c r="I34" s="9">
        <f t="shared" si="0"/>
        <v>-359500</v>
      </c>
    </row>
    <row r="35" spans="1:9" ht="39" thickBot="1" x14ac:dyDescent="0.25">
      <c r="A35" s="4" t="s">
        <v>11</v>
      </c>
      <c r="B35" s="12" t="s">
        <v>45</v>
      </c>
      <c r="C35" s="19">
        <v>41005.9</v>
      </c>
      <c r="D35" s="19"/>
      <c r="E35" s="19">
        <v>75325</v>
      </c>
      <c r="F35" s="19">
        <v>-75325</v>
      </c>
      <c r="G35" s="19">
        <v>100</v>
      </c>
      <c r="H35" s="19">
        <v>75325</v>
      </c>
      <c r="I35" s="3">
        <f t="shared" si="0"/>
        <v>0</v>
      </c>
    </row>
    <row r="36" spans="1:9" ht="13.5" hidden="1" thickBot="1" x14ac:dyDescent="0.25">
      <c r="A36" s="4"/>
      <c r="B36" s="12"/>
      <c r="C36" s="19"/>
      <c r="D36" s="20"/>
      <c r="E36" s="19"/>
      <c r="F36" s="19"/>
      <c r="G36" s="19"/>
      <c r="H36" s="19"/>
      <c r="I36" s="3">
        <f t="shared" si="0"/>
        <v>0</v>
      </c>
    </row>
    <row r="37" spans="1:9" ht="39" customHeight="1" thickBot="1" x14ac:dyDescent="0.25">
      <c r="A37" s="4">
        <v>2</v>
      </c>
      <c r="B37" s="12" t="s">
        <v>46</v>
      </c>
      <c r="C37" s="19">
        <v>2325848.59</v>
      </c>
      <c r="D37" s="20">
        <v>2515341.6</v>
      </c>
      <c r="E37" s="19">
        <v>2922192.22</v>
      </c>
      <c r="F37" s="19">
        <v>406850.62</v>
      </c>
      <c r="G37" s="19">
        <v>116</v>
      </c>
      <c r="H37" s="19">
        <v>3281692.22</v>
      </c>
      <c r="I37" s="3">
        <f t="shared" si="0"/>
        <v>-359500</v>
      </c>
    </row>
    <row r="38" spans="1:9" ht="51.75" thickBot="1" x14ac:dyDescent="0.25">
      <c r="A38" s="4">
        <v>3</v>
      </c>
      <c r="B38" s="12" t="s">
        <v>47</v>
      </c>
      <c r="C38" s="19">
        <v>4000</v>
      </c>
      <c r="D38" s="24"/>
      <c r="E38" s="19"/>
      <c r="F38" s="19"/>
      <c r="G38" s="19"/>
      <c r="H38" s="19"/>
      <c r="I38" s="3">
        <f t="shared" si="0"/>
        <v>0</v>
      </c>
    </row>
    <row r="39" spans="1:9" ht="38.25" customHeight="1" thickBot="1" x14ac:dyDescent="0.25">
      <c r="A39" s="4" t="s">
        <v>48</v>
      </c>
      <c r="B39" s="12" t="s">
        <v>49</v>
      </c>
      <c r="C39" s="19">
        <v>19200</v>
      </c>
      <c r="D39" s="20">
        <v>10000</v>
      </c>
      <c r="E39" s="19">
        <v>239683</v>
      </c>
      <c r="F39" s="19">
        <v>229683</v>
      </c>
      <c r="G39" s="19">
        <v>239.6</v>
      </c>
      <c r="H39" s="19">
        <v>239683</v>
      </c>
      <c r="I39" s="3">
        <f t="shared" si="0"/>
        <v>0</v>
      </c>
    </row>
    <row r="40" spans="1:9" ht="26.25" thickBot="1" x14ac:dyDescent="0.25">
      <c r="A40" s="4" t="s">
        <v>41</v>
      </c>
      <c r="B40" s="12" t="s">
        <v>50</v>
      </c>
      <c r="C40" s="19">
        <v>1115383.98</v>
      </c>
      <c r="D40" s="20">
        <v>1017830.8</v>
      </c>
      <c r="E40" s="19">
        <v>871642.67</v>
      </c>
      <c r="F40" s="19">
        <v>-146188.13</v>
      </c>
      <c r="G40" s="19">
        <v>85</v>
      </c>
      <c r="H40" s="19">
        <v>871642.67</v>
      </c>
      <c r="I40" s="3">
        <f t="shared" si="0"/>
        <v>0</v>
      </c>
    </row>
    <row r="41" spans="1:9" ht="65.25" customHeight="1" thickBot="1" x14ac:dyDescent="0.25">
      <c r="A41" s="4">
        <v>6</v>
      </c>
      <c r="B41" s="12" t="s">
        <v>51</v>
      </c>
      <c r="C41" s="19">
        <v>1096574.71</v>
      </c>
      <c r="D41" s="20">
        <v>1230093</v>
      </c>
      <c r="E41" s="19">
        <v>1543927</v>
      </c>
      <c r="F41" s="19">
        <v>313834</v>
      </c>
      <c r="G41" s="19">
        <v>124</v>
      </c>
      <c r="H41" s="19">
        <v>1903427</v>
      </c>
      <c r="I41" s="3">
        <f t="shared" si="0"/>
        <v>-359500</v>
      </c>
    </row>
    <row r="42" spans="1:9" ht="53.25" customHeight="1" thickBot="1" x14ac:dyDescent="0.25">
      <c r="A42" s="4"/>
      <c r="B42" s="12" t="s">
        <v>52</v>
      </c>
      <c r="C42" s="19" t="s">
        <v>53</v>
      </c>
      <c r="D42" s="20" t="s">
        <v>54</v>
      </c>
      <c r="E42" s="19" t="s">
        <v>55</v>
      </c>
      <c r="F42" s="19" t="s">
        <v>56</v>
      </c>
      <c r="G42" s="19" t="s">
        <v>57</v>
      </c>
      <c r="H42" s="19" t="s">
        <v>58</v>
      </c>
      <c r="I42" s="3">
        <f t="shared" si="0"/>
        <v>-359500</v>
      </c>
    </row>
    <row r="43" spans="1:9" ht="26.25" thickBot="1" x14ac:dyDescent="0.25">
      <c r="A43" s="4" t="s">
        <v>59</v>
      </c>
      <c r="B43" s="12" t="s">
        <v>60</v>
      </c>
      <c r="C43" s="19" t="s">
        <v>61</v>
      </c>
      <c r="D43" s="20" t="s">
        <v>62</v>
      </c>
      <c r="E43" s="19" t="s">
        <v>63</v>
      </c>
      <c r="F43" s="19" t="s">
        <v>64</v>
      </c>
      <c r="G43" s="19" t="s">
        <v>65</v>
      </c>
      <c r="H43" s="19" t="s">
        <v>63</v>
      </c>
      <c r="I43" s="3">
        <f t="shared" si="0"/>
        <v>0</v>
      </c>
    </row>
    <row r="44" spans="1:9" ht="13.5" thickBot="1" x14ac:dyDescent="0.25">
      <c r="A44" s="4" t="s">
        <v>66</v>
      </c>
      <c r="B44" s="12" t="s">
        <v>67</v>
      </c>
      <c r="C44" s="19" t="s">
        <v>68</v>
      </c>
      <c r="D44" s="20" t="s">
        <v>68</v>
      </c>
      <c r="E44" s="19" t="s">
        <v>68</v>
      </c>
      <c r="F44" s="19" t="s">
        <v>69</v>
      </c>
      <c r="G44" s="19" t="s">
        <v>70</v>
      </c>
      <c r="H44" s="19" t="s">
        <v>68</v>
      </c>
      <c r="I44" s="3">
        <f t="shared" si="0"/>
        <v>0</v>
      </c>
    </row>
    <row r="45" spans="1:9" s="9" customFormat="1" ht="26.25" thickBot="1" x14ac:dyDescent="0.25">
      <c r="A45" s="7"/>
      <c r="B45" s="8" t="s">
        <v>71</v>
      </c>
      <c r="C45" s="16">
        <f>C7-C17</f>
        <v>58989.600000000559</v>
      </c>
      <c r="D45" s="16">
        <f>D7-D17</f>
        <v>0</v>
      </c>
      <c r="E45" s="16">
        <f>E7-E17</f>
        <v>-92962.870000000112</v>
      </c>
      <c r="F45" s="16">
        <f>F7-F17</f>
        <v>-92962.87</v>
      </c>
      <c r="G45" s="16"/>
      <c r="H45" s="16" t="s">
        <v>72</v>
      </c>
      <c r="I45" s="9">
        <f t="shared" si="0"/>
        <v>266537.12999999989</v>
      </c>
    </row>
    <row r="46" spans="1:9" s="9" customFormat="1" ht="24" customHeight="1" thickBot="1" x14ac:dyDescent="0.25">
      <c r="A46" s="7"/>
      <c r="B46" s="8" t="s">
        <v>73</v>
      </c>
      <c r="C46" s="16"/>
      <c r="D46" s="16"/>
      <c r="E46" s="16"/>
      <c r="F46" s="16"/>
      <c r="G46" s="16"/>
      <c r="H46" s="16"/>
      <c r="I46" s="9">
        <f t="shared" si="0"/>
        <v>0</v>
      </c>
    </row>
    <row r="47" spans="1:9" s="9" customFormat="1" ht="26.25" thickBot="1" x14ac:dyDescent="0.25">
      <c r="A47" s="7"/>
      <c r="B47" s="8" t="s">
        <v>74</v>
      </c>
      <c r="C47" s="16">
        <f>C48+C49</f>
        <v>0</v>
      </c>
      <c r="D47" s="16"/>
      <c r="E47" s="16"/>
      <c r="F47" s="16"/>
      <c r="G47" s="16"/>
      <c r="H47" s="16"/>
      <c r="I47" s="9">
        <f t="shared" si="0"/>
        <v>0</v>
      </c>
    </row>
    <row r="48" spans="1:9" ht="20.25" customHeight="1" thickBot="1" x14ac:dyDescent="0.25">
      <c r="A48" s="4"/>
      <c r="B48" s="12" t="s">
        <v>75</v>
      </c>
      <c r="C48" s="19"/>
      <c r="D48" s="20"/>
      <c r="E48" s="20"/>
      <c r="F48" s="20"/>
      <c r="G48" s="25"/>
      <c r="H48" s="23"/>
      <c r="I48" s="3">
        <f t="shared" si="0"/>
        <v>0</v>
      </c>
    </row>
    <row r="49" spans="1:9" ht="26.25" thickBot="1" x14ac:dyDescent="0.25">
      <c r="A49" s="4"/>
      <c r="B49" s="12" t="s">
        <v>76</v>
      </c>
      <c r="C49" s="19"/>
      <c r="D49" s="20"/>
      <c r="E49" s="20"/>
      <c r="F49" s="20"/>
      <c r="G49" s="25"/>
      <c r="H49" s="19"/>
      <c r="I49" s="3">
        <f t="shared" si="0"/>
        <v>0</v>
      </c>
    </row>
    <row r="50" spans="1:9" s="9" customFormat="1" ht="26.25" thickBot="1" x14ac:dyDescent="0.25">
      <c r="A50" s="7"/>
      <c r="B50" s="8" t="s">
        <v>77</v>
      </c>
      <c r="C50" s="25"/>
      <c r="D50" s="25"/>
      <c r="E50" s="25"/>
      <c r="F50" s="25"/>
      <c r="G50" s="25"/>
      <c r="H50" s="26"/>
      <c r="I50" s="9">
        <f t="shared" si="0"/>
        <v>0</v>
      </c>
    </row>
  </sheetData>
  <mergeCells count="14">
    <mergeCell ref="H31:H33"/>
    <mergeCell ref="B1:H1"/>
    <mergeCell ref="F4:F5"/>
    <mergeCell ref="G4:G5"/>
    <mergeCell ref="F31:F33"/>
    <mergeCell ref="G31:G33"/>
    <mergeCell ref="A31:A33"/>
    <mergeCell ref="B31:B33"/>
    <mergeCell ref="C31:C33"/>
    <mergeCell ref="D31:D33"/>
    <mergeCell ref="A4:A5"/>
    <mergeCell ref="B4:B5"/>
    <mergeCell ref="C4:C5"/>
    <mergeCell ref="D4:D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view="pageBreakPreview" zoomScaleSheetLayoutView="100" workbookViewId="0">
      <selection activeCell="E9" sqref="E9:M10"/>
    </sheetView>
  </sheetViews>
  <sheetFormatPr defaultRowHeight="12.75" x14ac:dyDescent="0.2"/>
  <cols>
    <col min="1" max="1" width="5.42578125" style="1" customWidth="1"/>
    <col min="2" max="2" width="34.85546875" style="1" customWidth="1"/>
    <col min="3" max="3" width="6.5703125" style="1" customWidth="1"/>
    <col min="4" max="4" width="7.42578125" style="1" bestFit="1" customWidth="1"/>
    <col min="5" max="5" width="17.7109375" style="29" bestFit="1" customWidth="1"/>
    <col min="6" max="6" width="13" style="29" bestFit="1" customWidth="1"/>
    <col min="7" max="7" width="10.7109375" style="29" bestFit="1" customWidth="1"/>
    <col min="8" max="8" width="8" style="29" customWidth="1"/>
    <col min="9" max="9" width="8" style="29" bestFit="1" customWidth="1"/>
    <col min="10" max="10" width="13" style="29" bestFit="1" customWidth="1"/>
    <col min="11" max="11" width="12.5703125" style="29" customWidth="1"/>
    <col min="12" max="12" width="11" style="29" customWidth="1"/>
    <col min="13" max="13" width="12" style="29" bestFit="1" customWidth="1"/>
    <col min="14" max="14" width="27.5703125" style="1" customWidth="1"/>
    <col min="15" max="15" width="9.85546875" style="1" customWidth="1"/>
    <col min="16" max="16" width="6.7109375" style="1" customWidth="1"/>
    <col min="17" max="22" width="8.85546875" style="1" customWidth="1"/>
    <col min="23" max="23" width="7.42578125" style="1" customWidth="1"/>
    <col min="24" max="16384" width="9.140625" style="1"/>
  </cols>
  <sheetData>
    <row r="1" spans="1:23" s="28" customFormat="1" x14ac:dyDescent="0.2">
      <c r="A1" s="73" t="s">
        <v>119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28" customFormat="1" x14ac:dyDescent="0.2">
      <c r="A2" s="73" t="s">
        <v>122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s="28" customFormat="1" x14ac:dyDescent="0.2">
      <c r="A3" s="73" t="s">
        <v>121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s="28" customFormat="1" x14ac:dyDescent="0.2">
      <c r="A4" s="73" t="s">
        <v>120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s="28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s="28" customFormat="1" x14ac:dyDescent="0.2">
      <c r="A6" s="76" t="s">
        <v>94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s="28" customFormat="1" ht="16.5" customHeight="1" x14ac:dyDescent="0.2">
      <c r="A7" s="77" t="s">
        <v>109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9" spans="1:23" ht="15.75" customHeight="1" x14ac:dyDescent="0.2">
      <c r="A9" s="59" t="s">
        <v>88</v>
      </c>
      <c r="B9" s="59" t="s">
        <v>87</v>
      </c>
      <c r="C9" s="59" t="s">
        <v>89</v>
      </c>
      <c r="D9" s="59"/>
      <c r="E9" s="59" t="s">
        <v>90</v>
      </c>
      <c r="F9" s="59"/>
      <c r="G9" s="59"/>
      <c r="H9" s="59"/>
      <c r="I9" s="59"/>
      <c r="J9" s="59"/>
      <c r="K9" s="59"/>
      <c r="L9" s="59"/>
      <c r="M9" s="59"/>
      <c r="N9" s="61" t="s">
        <v>123</v>
      </c>
      <c r="O9" s="78"/>
      <c r="P9" s="78"/>
      <c r="Q9" s="78"/>
      <c r="R9" s="78"/>
      <c r="S9" s="78"/>
      <c r="T9" s="78"/>
      <c r="U9" s="78"/>
      <c r="V9" s="78"/>
      <c r="W9" s="78"/>
    </row>
    <row r="10" spans="1:23" ht="18.7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 t="s">
        <v>82</v>
      </c>
      <c r="O10" s="59" t="s">
        <v>83</v>
      </c>
      <c r="P10" s="59" t="s">
        <v>84</v>
      </c>
      <c r="Q10" s="59"/>
      <c r="R10" s="61"/>
      <c r="S10" s="61"/>
      <c r="T10" s="61"/>
      <c r="U10" s="61"/>
      <c r="V10" s="61"/>
      <c r="W10" s="61"/>
    </row>
    <row r="11" spans="1:23" ht="13.5" customHeight="1" x14ac:dyDescent="0.2">
      <c r="A11" s="59"/>
      <c r="B11" s="59"/>
      <c r="C11" s="59"/>
      <c r="D11" s="59"/>
      <c r="E11" s="69" t="s">
        <v>91</v>
      </c>
      <c r="F11" s="60" t="s">
        <v>85</v>
      </c>
      <c r="G11" s="57" t="s">
        <v>92</v>
      </c>
      <c r="H11" s="58"/>
      <c r="I11" s="58"/>
      <c r="J11" s="58"/>
      <c r="K11" s="58"/>
      <c r="L11" s="58"/>
      <c r="M11" s="79"/>
      <c r="N11" s="59"/>
      <c r="O11" s="59"/>
      <c r="P11" s="59" t="s">
        <v>85</v>
      </c>
      <c r="Q11" s="64">
        <v>2018</v>
      </c>
      <c r="R11" s="64">
        <v>2019</v>
      </c>
      <c r="S11" s="64">
        <v>2020</v>
      </c>
      <c r="T11" s="64">
        <v>2021</v>
      </c>
      <c r="U11" s="64">
        <v>2022</v>
      </c>
      <c r="V11" s="64">
        <v>2023</v>
      </c>
      <c r="W11" s="64">
        <v>2024</v>
      </c>
    </row>
    <row r="12" spans="1:23" ht="19.5" customHeight="1" x14ac:dyDescent="0.2">
      <c r="A12" s="59"/>
      <c r="B12" s="59"/>
      <c r="C12" s="59"/>
      <c r="D12" s="59"/>
      <c r="E12" s="69"/>
      <c r="F12" s="80"/>
      <c r="G12" s="81">
        <v>2018</v>
      </c>
      <c r="H12" s="81">
        <v>2019</v>
      </c>
      <c r="I12" s="81">
        <v>2020</v>
      </c>
      <c r="J12" s="81">
        <v>2021</v>
      </c>
      <c r="K12" s="81">
        <v>2022</v>
      </c>
      <c r="L12" s="80">
        <v>2023</v>
      </c>
      <c r="M12" s="67" t="s">
        <v>97</v>
      </c>
      <c r="N12" s="59"/>
      <c r="O12" s="59"/>
      <c r="P12" s="59"/>
      <c r="Q12" s="65"/>
      <c r="R12" s="65"/>
      <c r="S12" s="65"/>
      <c r="T12" s="65"/>
      <c r="U12" s="65"/>
      <c r="V12" s="65"/>
      <c r="W12" s="65"/>
    </row>
    <row r="13" spans="1:23" ht="15.75" customHeight="1" x14ac:dyDescent="0.2">
      <c r="A13" s="59"/>
      <c r="B13" s="59"/>
      <c r="C13" s="33" t="s">
        <v>95</v>
      </c>
      <c r="D13" s="33" t="s">
        <v>96</v>
      </c>
      <c r="E13" s="69"/>
      <c r="F13" s="82"/>
      <c r="G13" s="82"/>
      <c r="H13" s="82"/>
      <c r="I13" s="82"/>
      <c r="J13" s="82"/>
      <c r="K13" s="82"/>
      <c r="L13" s="82"/>
      <c r="M13" s="68"/>
      <c r="N13" s="59"/>
      <c r="O13" s="59"/>
      <c r="P13" s="59"/>
      <c r="Q13" s="66"/>
      <c r="R13" s="66"/>
      <c r="S13" s="66"/>
      <c r="T13" s="66"/>
      <c r="U13" s="66"/>
      <c r="V13" s="66"/>
      <c r="W13" s="66"/>
    </row>
    <row r="14" spans="1:23" s="27" customFormat="1" x14ac:dyDescent="0.2">
      <c r="A14" s="31">
        <v>1</v>
      </c>
      <c r="B14" s="31">
        <v>2</v>
      </c>
      <c r="C14" s="31">
        <v>3</v>
      </c>
      <c r="D14" s="31">
        <v>4</v>
      </c>
      <c r="E14" s="30">
        <v>5</v>
      </c>
      <c r="F14" s="30">
        <v>6</v>
      </c>
      <c r="G14" s="30">
        <v>4</v>
      </c>
      <c r="H14" s="30">
        <v>5</v>
      </c>
      <c r="I14" s="30">
        <v>6</v>
      </c>
      <c r="J14" s="30">
        <v>7</v>
      </c>
      <c r="K14" s="30">
        <v>8</v>
      </c>
      <c r="L14" s="30">
        <v>9</v>
      </c>
      <c r="M14" s="30">
        <v>10</v>
      </c>
      <c r="N14" s="31">
        <v>11</v>
      </c>
      <c r="O14" s="31">
        <v>12</v>
      </c>
      <c r="P14" s="31">
        <v>13</v>
      </c>
      <c r="Q14" s="31">
        <v>14</v>
      </c>
      <c r="R14" s="32">
        <v>15</v>
      </c>
      <c r="S14" s="32">
        <v>16</v>
      </c>
      <c r="T14" s="32">
        <v>17</v>
      </c>
      <c r="U14" s="32">
        <v>18</v>
      </c>
      <c r="V14" s="32">
        <v>19</v>
      </c>
      <c r="W14" s="32">
        <v>20</v>
      </c>
    </row>
    <row r="15" spans="1:23" ht="24.75" customHeight="1" x14ac:dyDescent="0.2">
      <c r="A15" s="53" t="s">
        <v>104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28.5" customHeight="1" x14ac:dyDescent="0.2">
      <c r="A16" s="53" t="s">
        <v>125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ht="32.25" customHeight="1" x14ac:dyDescent="0.2">
      <c r="A17" s="34">
        <v>1</v>
      </c>
      <c r="B17" s="53" t="s">
        <v>106</v>
      </c>
      <c r="C17" s="84"/>
      <c r="D17" s="84"/>
      <c r="E17" s="78"/>
      <c r="F17" s="78"/>
      <c r="G17" s="78"/>
      <c r="H17" s="78"/>
      <c r="I17" s="78"/>
      <c r="J17" s="78"/>
      <c r="K17" s="78"/>
      <c r="L17" s="78"/>
      <c r="M17" s="85"/>
      <c r="N17" s="37"/>
      <c r="O17" s="37"/>
      <c r="P17" s="37"/>
      <c r="Q17" s="35"/>
      <c r="R17" s="36"/>
      <c r="S17" s="36"/>
      <c r="T17" s="36"/>
      <c r="U17" s="36"/>
      <c r="V17" s="36"/>
      <c r="W17" s="36"/>
    </row>
    <row r="18" spans="1:23" x14ac:dyDescent="0.2">
      <c r="A18" s="34"/>
      <c r="B18" s="56" t="s">
        <v>98</v>
      </c>
      <c r="C18" s="86"/>
      <c r="D18" s="87"/>
      <c r="E18" s="88" t="s">
        <v>93</v>
      </c>
      <c r="F18" s="89">
        <f>G18+H18+I18+J18+K18+L18+M18</f>
        <v>1013945.55</v>
      </c>
      <c r="G18" s="89">
        <f>G19+G20+G21+G22+G23</f>
        <v>713945.55</v>
      </c>
      <c r="H18" s="89">
        <f t="shared" ref="H18:L18" si="0">H19+H20+H21+H22+H23</f>
        <v>0</v>
      </c>
      <c r="I18" s="89">
        <f t="shared" si="0"/>
        <v>0</v>
      </c>
      <c r="J18" s="89">
        <v>0</v>
      </c>
      <c r="K18" s="89">
        <f t="shared" si="0"/>
        <v>100000</v>
      </c>
      <c r="L18" s="89">
        <f t="shared" si="0"/>
        <v>100000</v>
      </c>
      <c r="M18" s="89">
        <f t="shared" ref="M18" si="1">M19+M23</f>
        <v>100000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ht="25.5" x14ac:dyDescent="0.2">
      <c r="A19" s="34"/>
      <c r="B19" s="90"/>
      <c r="C19" s="91"/>
      <c r="D19" s="92"/>
      <c r="E19" s="88" t="s">
        <v>100</v>
      </c>
      <c r="F19" s="89">
        <f>G19+H19+I19+J19+K19+L19+M19</f>
        <v>388945.55</v>
      </c>
      <c r="G19" s="89">
        <f t="shared" ref="G19:M23" si="2">G25+G31</f>
        <v>88945.55</v>
      </c>
      <c r="H19" s="89">
        <f t="shared" si="2"/>
        <v>0</v>
      </c>
      <c r="I19" s="89">
        <f t="shared" si="2"/>
        <v>0</v>
      </c>
      <c r="J19" s="89">
        <f t="shared" si="2"/>
        <v>0</v>
      </c>
      <c r="K19" s="89">
        <f t="shared" si="2"/>
        <v>100000</v>
      </c>
      <c r="L19" s="89">
        <f t="shared" si="2"/>
        <v>100000</v>
      </c>
      <c r="M19" s="89">
        <f t="shared" si="2"/>
        <v>100000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25.5" x14ac:dyDescent="0.2">
      <c r="A20" s="34"/>
      <c r="B20" s="90"/>
      <c r="C20" s="91"/>
      <c r="D20" s="92"/>
      <c r="E20" s="88" t="s">
        <v>10</v>
      </c>
      <c r="F20" s="89">
        <f t="shared" ref="F20:F23" si="3">G20+H20+I20+J20+K20+L20+M20</f>
        <v>0</v>
      </c>
      <c r="G20" s="89">
        <f t="shared" si="2"/>
        <v>0</v>
      </c>
      <c r="H20" s="89">
        <f t="shared" si="2"/>
        <v>0</v>
      </c>
      <c r="I20" s="89">
        <f t="shared" si="2"/>
        <v>0</v>
      </c>
      <c r="J20" s="89">
        <f t="shared" si="2"/>
        <v>0</v>
      </c>
      <c r="K20" s="89">
        <f t="shared" si="2"/>
        <v>0</v>
      </c>
      <c r="L20" s="89">
        <f t="shared" si="2"/>
        <v>0</v>
      </c>
      <c r="M20" s="89">
        <f t="shared" si="2"/>
        <v>0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25.5" x14ac:dyDescent="0.2">
      <c r="A21" s="34"/>
      <c r="B21" s="90"/>
      <c r="C21" s="91"/>
      <c r="D21" s="92"/>
      <c r="E21" s="88" t="s">
        <v>101</v>
      </c>
      <c r="F21" s="89">
        <f>G21+H21+I21+J21+K21+L21+M21</f>
        <v>625000</v>
      </c>
      <c r="G21" s="89">
        <f t="shared" si="2"/>
        <v>625000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L21" s="89">
        <f t="shared" si="2"/>
        <v>0</v>
      </c>
      <c r="M21" s="89">
        <f t="shared" si="2"/>
        <v>0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25.5" x14ac:dyDescent="0.2">
      <c r="A22" s="34"/>
      <c r="B22" s="90"/>
      <c r="C22" s="91"/>
      <c r="D22" s="92"/>
      <c r="E22" s="88" t="s">
        <v>102</v>
      </c>
      <c r="F22" s="89">
        <f t="shared" si="3"/>
        <v>0</v>
      </c>
      <c r="G22" s="89">
        <f t="shared" si="2"/>
        <v>0</v>
      </c>
      <c r="H22" s="89">
        <f t="shared" si="2"/>
        <v>0</v>
      </c>
      <c r="I22" s="89">
        <f t="shared" si="2"/>
        <v>0</v>
      </c>
      <c r="J22" s="89">
        <f t="shared" si="2"/>
        <v>0</v>
      </c>
      <c r="K22" s="89">
        <f t="shared" si="2"/>
        <v>0</v>
      </c>
      <c r="L22" s="89">
        <f t="shared" si="2"/>
        <v>0</v>
      </c>
      <c r="M22" s="89">
        <f t="shared" si="2"/>
        <v>0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26.25" customHeight="1" x14ac:dyDescent="0.2">
      <c r="A23" s="34"/>
      <c r="B23" s="93"/>
      <c r="C23" s="94"/>
      <c r="D23" s="95"/>
      <c r="E23" s="88" t="s">
        <v>103</v>
      </c>
      <c r="F23" s="89">
        <f t="shared" si="3"/>
        <v>0</v>
      </c>
      <c r="G23" s="89">
        <f t="shared" si="2"/>
        <v>0</v>
      </c>
      <c r="H23" s="89">
        <f t="shared" si="2"/>
        <v>0</v>
      </c>
      <c r="I23" s="89">
        <f t="shared" si="2"/>
        <v>0</v>
      </c>
      <c r="J23" s="89">
        <f t="shared" si="2"/>
        <v>0</v>
      </c>
      <c r="K23" s="89">
        <f t="shared" si="2"/>
        <v>0</v>
      </c>
      <c r="L23" s="89">
        <f t="shared" si="2"/>
        <v>0</v>
      </c>
      <c r="M23" s="89">
        <f t="shared" si="2"/>
        <v>0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ht="26.25" customHeight="1" x14ac:dyDescent="0.2">
      <c r="A24" s="34"/>
      <c r="B24" s="56" t="s">
        <v>110</v>
      </c>
      <c r="C24" s="86"/>
      <c r="D24" s="87"/>
      <c r="E24" s="88" t="s">
        <v>93</v>
      </c>
      <c r="F24" s="89">
        <f>G24+H24+I24+J24+K24+L24+M24</f>
        <v>813945.55</v>
      </c>
      <c r="G24" s="89">
        <f>G25+G26+G27+G28+G29</f>
        <v>713945.55</v>
      </c>
      <c r="H24" s="89">
        <f t="shared" ref="H24:L24" si="4">H25+H26+H27+H28+H29</f>
        <v>0</v>
      </c>
      <c r="I24" s="89">
        <f t="shared" si="4"/>
        <v>0</v>
      </c>
      <c r="J24" s="89">
        <v>0</v>
      </c>
      <c r="K24" s="89">
        <f t="shared" si="4"/>
        <v>0</v>
      </c>
      <c r="L24" s="89">
        <f t="shared" si="4"/>
        <v>50000</v>
      </c>
      <c r="M24" s="89">
        <f t="shared" ref="M24" si="5">M25+M29</f>
        <v>50000</v>
      </c>
      <c r="N24" s="70" t="s">
        <v>115</v>
      </c>
      <c r="O24" s="70" t="s">
        <v>116</v>
      </c>
      <c r="P24" s="72">
        <f t="shared" ref="P24" si="6">Q24+R24+S24+T24+U24+V24+W24</f>
        <v>1</v>
      </c>
      <c r="Q24" s="70">
        <v>0.5</v>
      </c>
      <c r="R24" s="70">
        <v>0</v>
      </c>
      <c r="S24" s="70">
        <v>0</v>
      </c>
      <c r="T24" s="70">
        <v>0</v>
      </c>
      <c r="U24" s="70">
        <v>0</v>
      </c>
      <c r="V24" s="70">
        <v>0.25</v>
      </c>
      <c r="W24" s="70">
        <v>0.25</v>
      </c>
    </row>
    <row r="25" spans="1:23" ht="26.25" customHeight="1" x14ac:dyDescent="0.2">
      <c r="A25" s="34"/>
      <c r="B25" s="90"/>
      <c r="C25" s="91"/>
      <c r="D25" s="92"/>
      <c r="E25" s="88" t="s">
        <v>100</v>
      </c>
      <c r="F25" s="89"/>
      <c r="G25" s="89">
        <v>88945.55</v>
      </c>
      <c r="H25" s="89">
        <v>0</v>
      </c>
      <c r="I25" s="89">
        <v>0</v>
      </c>
      <c r="J25" s="89">
        <v>0</v>
      </c>
      <c r="K25" s="88">
        <v>0</v>
      </c>
      <c r="L25" s="88">
        <v>50000</v>
      </c>
      <c r="M25" s="88">
        <v>50000</v>
      </c>
      <c r="N25" s="96"/>
      <c r="O25" s="96"/>
      <c r="P25" s="72"/>
      <c r="Q25" s="96"/>
      <c r="R25" s="96"/>
      <c r="S25" s="96"/>
      <c r="T25" s="96"/>
      <c r="U25" s="96"/>
      <c r="V25" s="96"/>
      <c r="W25" s="96"/>
    </row>
    <row r="26" spans="1:23" ht="26.25" customHeight="1" x14ac:dyDescent="0.2">
      <c r="A26" s="34"/>
      <c r="B26" s="90"/>
      <c r="C26" s="91"/>
      <c r="D26" s="92"/>
      <c r="E26" s="88" t="s">
        <v>10</v>
      </c>
      <c r="F26" s="89"/>
      <c r="G26" s="89">
        <v>0</v>
      </c>
      <c r="H26" s="89">
        <v>0</v>
      </c>
      <c r="I26" s="89">
        <v>0</v>
      </c>
      <c r="J26" s="89">
        <v>0</v>
      </c>
      <c r="K26" s="88">
        <v>0</v>
      </c>
      <c r="L26" s="88">
        <v>0</v>
      </c>
      <c r="M26" s="88">
        <v>0</v>
      </c>
      <c r="N26" s="96"/>
      <c r="O26" s="96"/>
      <c r="P26" s="72"/>
      <c r="Q26" s="96"/>
      <c r="R26" s="96"/>
      <c r="S26" s="96"/>
      <c r="T26" s="96"/>
      <c r="U26" s="96"/>
      <c r="V26" s="96"/>
      <c r="W26" s="96"/>
    </row>
    <row r="27" spans="1:23" ht="26.25" customHeight="1" x14ac:dyDescent="0.2">
      <c r="A27" s="34"/>
      <c r="B27" s="90"/>
      <c r="C27" s="91"/>
      <c r="D27" s="92"/>
      <c r="E27" s="88" t="s">
        <v>101</v>
      </c>
      <c r="F27" s="89"/>
      <c r="G27" s="89">
        <v>625000</v>
      </c>
      <c r="H27" s="89">
        <v>0</v>
      </c>
      <c r="I27" s="89">
        <v>0</v>
      </c>
      <c r="J27" s="89">
        <v>0</v>
      </c>
      <c r="K27" s="88">
        <v>0</v>
      </c>
      <c r="L27" s="88">
        <v>0</v>
      </c>
      <c r="M27" s="88">
        <v>0</v>
      </c>
      <c r="N27" s="96"/>
      <c r="O27" s="96"/>
      <c r="P27" s="72"/>
      <c r="Q27" s="96"/>
      <c r="R27" s="96"/>
      <c r="S27" s="96"/>
      <c r="T27" s="96"/>
      <c r="U27" s="96"/>
      <c r="V27" s="96"/>
      <c r="W27" s="96"/>
    </row>
    <row r="28" spans="1:23" ht="26.25" customHeight="1" x14ac:dyDescent="0.2">
      <c r="A28" s="34"/>
      <c r="B28" s="90"/>
      <c r="C28" s="91"/>
      <c r="D28" s="92"/>
      <c r="E28" s="88" t="s">
        <v>102</v>
      </c>
      <c r="F28" s="89"/>
      <c r="G28" s="89">
        <v>0</v>
      </c>
      <c r="H28" s="89">
        <v>0</v>
      </c>
      <c r="I28" s="89">
        <v>0</v>
      </c>
      <c r="J28" s="89">
        <v>0</v>
      </c>
      <c r="K28" s="88">
        <v>0</v>
      </c>
      <c r="L28" s="88">
        <v>0</v>
      </c>
      <c r="M28" s="88">
        <v>0</v>
      </c>
      <c r="N28" s="96"/>
      <c r="O28" s="96"/>
      <c r="P28" s="72"/>
      <c r="Q28" s="96"/>
      <c r="R28" s="96"/>
      <c r="S28" s="96"/>
      <c r="T28" s="96"/>
      <c r="U28" s="96"/>
      <c r="V28" s="96"/>
      <c r="W28" s="96"/>
    </row>
    <row r="29" spans="1:23" ht="26.25" customHeight="1" x14ac:dyDescent="0.2">
      <c r="A29" s="34"/>
      <c r="B29" s="93"/>
      <c r="C29" s="94"/>
      <c r="D29" s="95"/>
      <c r="E29" s="88" t="s">
        <v>103</v>
      </c>
      <c r="F29" s="89"/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97"/>
      <c r="O29" s="96"/>
      <c r="P29" s="72"/>
      <c r="Q29" s="96"/>
      <c r="R29" s="96"/>
      <c r="S29" s="96"/>
      <c r="T29" s="96"/>
      <c r="U29" s="96"/>
      <c r="V29" s="96"/>
      <c r="W29" s="96"/>
    </row>
    <row r="30" spans="1:23" ht="12.75" customHeight="1" x14ac:dyDescent="0.2">
      <c r="A30" s="34"/>
      <c r="B30" s="56" t="s">
        <v>111</v>
      </c>
      <c r="C30" s="86"/>
      <c r="D30" s="87"/>
      <c r="E30" s="88" t="s">
        <v>93</v>
      </c>
      <c r="F30" s="89">
        <f>G30+H30+I30+J30+K30+L30+M30</f>
        <v>200000</v>
      </c>
      <c r="G30" s="89">
        <f>G31+G32+G33+G34+G35</f>
        <v>0</v>
      </c>
      <c r="H30" s="89">
        <f t="shared" ref="H30:I30" si="7">H31+H32+H33+H34+H35</f>
        <v>0</v>
      </c>
      <c r="I30" s="89">
        <f t="shared" si="7"/>
        <v>0</v>
      </c>
      <c r="J30" s="89">
        <v>0</v>
      </c>
      <c r="K30" s="89">
        <f t="shared" ref="K30:L30" si="8">K31+K32+K33+K34+K35</f>
        <v>100000</v>
      </c>
      <c r="L30" s="89">
        <f t="shared" si="8"/>
        <v>50000</v>
      </c>
      <c r="M30" s="89">
        <f t="shared" ref="M30" si="9">M31+M35</f>
        <v>50000</v>
      </c>
      <c r="N30" s="70" t="s">
        <v>114</v>
      </c>
      <c r="O30" s="98" t="s">
        <v>108</v>
      </c>
      <c r="P30" s="72">
        <f t="shared" ref="P30" si="10">Q30+R30+S30+T30+U30+V30+W30</f>
        <v>4</v>
      </c>
      <c r="Q30" s="98">
        <v>0</v>
      </c>
      <c r="R30" s="98">
        <v>0</v>
      </c>
      <c r="S30" s="98">
        <v>0</v>
      </c>
      <c r="T30" s="98">
        <v>0</v>
      </c>
      <c r="U30" s="98">
        <v>2</v>
      </c>
      <c r="V30" s="98">
        <v>1</v>
      </c>
      <c r="W30" s="98">
        <v>1</v>
      </c>
    </row>
    <row r="31" spans="1:23" ht="25.5" x14ac:dyDescent="0.2">
      <c r="A31" s="34"/>
      <c r="B31" s="90"/>
      <c r="C31" s="91"/>
      <c r="D31" s="92"/>
      <c r="E31" s="88" t="s">
        <v>100</v>
      </c>
      <c r="F31" s="89">
        <f>G31+H31+I31+J31+K31+L31+M31</f>
        <v>200000</v>
      </c>
      <c r="G31" s="89">
        <v>0</v>
      </c>
      <c r="H31" s="89">
        <v>0</v>
      </c>
      <c r="I31" s="89">
        <v>0</v>
      </c>
      <c r="J31" s="89">
        <v>0</v>
      </c>
      <c r="K31" s="89">
        <v>100000</v>
      </c>
      <c r="L31" s="88">
        <v>50000</v>
      </c>
      <c r="M31" s="88">
        <v>50000</v>
      </c>
      <c r="N31" s="96"/>
      <c r="O31" s="98"/>
      <c r="P31" s="72"/>
      <c r="Q31" s="98"/>
      <c r="R31" s="98"/>
      <c r="S31" s="98"/>
      <c r="T31" s="98"/>
      <c r="U31" s="98"/>
      <c r="V31" s="98"/>
      <c r="W31" s="98"/>
    </row>
    <row r="32" spans="1:23" ht="25.5" x14ac:dyDescent="0.2">
      <c r="A32" s="34"/>
      <c r="B32" s="90"/>
      <c r="C32" s="91"/>
      <c r="D32" s="92"/>
      <c r="E32" s="88" t="s">
        <v>10</v>
      </c>
      <c r="F32" s="89">
        <f t="shared" ref="F32" si="11">G32+H32+I32+J32+K32+L32+M32</f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8">
        <v>0</v>
      </c>
      <c r="M32" s="88">
        <v>0</v>
      </c>
      <c r="N32" s="96"/>
      <c r="O32" s="98"/>
      <c r="P32" s="72"/>
      <c r="Q32" s="98"/>
      <c r="R32" s="98"/>
      <c r="S32" s="98"/>
      <c r="T32" s="98"/>
      <c r="U32" s="98"/>
      <c r="V32" s="98"/>
      <c r="W32" s="98"/>
    </row>
    <row r="33" spans="1:23" ht="25.5" x14ac:dyDescent="0.2">
      <c r="A33" s="34"/>
      <c r="B33" s="90"/>
      <c r="C33" s="91"/>
      <c r="D33" s="92"/>
      <c r="E33" s="88" t="s">
        <v>101</v>
      </c>
      <c r="F33" s="89">
        <f>G33+H33+I33+J33+K33+L33+M33</f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8">
        <v>0</v>
      </c>
      <c r="M33" s="88">
        <v>0</v>
      </c>
      <c r="N33" s="96"/>
      <c r="O33" s="98"/>
      <c r="P33" s="72"/>
      <c r="Q33" s="98"/>
      <c r="R33" s="98"/>
      <c r="S33" s="98"/>
      <c r="T33" s="98"/>
      <c r="U33" s="98"/>
      <c r="V33" s="98"/>
      <c r="W33" s="98"/>
    </row>
    <row r="34" spans="1:23" ht="25.5" x14ac:dyDescent="0.2">
      <c r="A34" s="34"/>
      <c r="B34" s="90"/>
      <c r="C34" s="91"/>
      <c r="D34" s="92"/>
      <c r="E34" s="88" t="s">
        <v>102</v>
      </c>
      <c r="F34" s="89">
        <f t="shared" ref="F34:F35" si="12">G34+H34+I34+J34+K34+L34+M34</f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8">
        <v>0</v>
      </c>
      <c r="M34" s="88">
        <v>0</v>
      </c>
      <c r="N34" s="96"/>
      <c r="O34" s="98"/>
      <c r="P34" s="72"/>
      <c r="Q34" s="98"/>
      <c r="R34" s="98"/>
      <c r="S34" s="98"/>
      <c r="T34" s="98"/>
      <c r="U34" s="98"/>
      <c r="V34" s="98"/>
      <c r="W34" s="98"/>
    </row>
    <row r="35" spans="1:23" ht="26.25" customHeight="1" x14ac:dyDescent="0.2">
      <c r="A35" s="34"/>
      <c r="B35" s="93"/>
      <c r="C35" s="94"/>
      <c r="D35" s="95"/>
      <c r="E35" s="88" t="s">
        <v>103</v>
      </c>
      <c r="F35" s="89">
        <f t="shared" si="12"/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97"/>
      <c r="O35" s="98"/>
      <c r="P35" s="72"/>
      <c r="Q35" s="98"/>
      <c r="R35" s="98"/>
      <c r="S35" s="98"/>
      <c r="T35" s="98"/>
      <c r="U35" s="98"/>
      <c r="V35" s="98"/>
      <c r="W35" s="98"/>
    </row>
    <row r="36" spans="1:23" ht="27" customHeight="1" x14ac:dyDescent="0.2">
      <c r="A36" s="53" t="s">
        <v>126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12.75" customHeight="1" x14ac:dyDescent="0.2">
      <c r="A37" s="34" t="s">
        <v>99</v>
      </c>
      <c r="B37" s="53" t="s">
        <v>105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99"/>
      <c r="N37" s="37" t="s">
        <v>86</v>
      </c>
      <c r="O37" s="37"/>
      <c r="P37" s="37"/>
      <c r="Q37" s="35"/>
      <c r="R37" s="36"/>
      <c r="S37" s="36"/>
      <c r="T37" s="36"/>
      <c r="U37" s="36"/>
      <c r="V37" s="36"/>
      <c r="W37" s="36"/>
    </row>
    <row r="38" spans="1:23" x14ac:dyDescent="0.2">
      <c r="A38" s="34"/>
      <c r="B38" s="56" t="s">
        <v>124</v>
      </c>
      <c r="C38" s="86"/>
      <c r="D38" s="87"/>
      <c r="E38" s="88" t="s">
        <v>93</v>
      </c>
      <c r="F38" s="89">
        <f>F39+F40+F41+F42+F43</f>
        <v>400000</v>
      </c>
      <c r="G38" s="89">
        <f>G44+G50</f>
        <v>0</v>
      </c>
      <c r="H38" s="89">
        <f t="shared" ref="H38" si="13">H44+H50</f>
        <v>0</v>
      </c>
      <c r="I38" s="89">
        <f t="shared" ref="I38:M38" si="14">I44+I50</f>
        <v>0</v>
      </c>
      <c r="J38" s="89">
        <f t="shared" si="14"/>
        <v>100000</v>
      </c>
      <c r="K38" s="89">
        <f t="shared" si="14"/>
        <v>100000</v>
      </c>
      <c r="L38" s="89">
        <f t="shared" si="14"/>
        <v>100000</v>
      </c>
      <c r="M38" s="89">
        <f t="shared" si="14"/>
        <v>100000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25.5" customHeight="1" x14ac:dyDescent="0.2">
      <c r="A39" s="34"/>
      <c r="B39" s="90"/>
      <c r="C39" s="100"/>
      <c r="D39" s="92"/>
      <c r="E39" s="88" t="s">
        <v>100</v>
      </c>
      <c r="F39" s="89">
        <f t="shared" ref="F39:F43" si="15">G39+H39+I39+J39+K39+L39+M39</f>
        <v>400000</v>
      </c>
      <c r="G39" s="89">
        <f t="shared" ref="G39:H42" si="16">G45+G51</f>
        <v>0</v>
      </c>
      <c r="H39" s="89">
        <f t="shared" si="16"/>
        <v>0</v>
      </c>
      <c r="I39" s="89">
        <f t="shared" ref="I39:M39" si="17">I45+I51</f>
        <v>0</v>
      </c>
      <c r="J39" s="89">
        <f t="shared" si="17"/>
        <v>100000</v>
      </c>
      <c r="K39" s="89">
        <f t="shared" si="17"/>
        <v>100000</v>
      </c>
      <c r="L39" s="89">
        <f t="shared" si="17"/>
        <v>100000</v>
      </c>
      <c r="M39" s="89">
        <f t="shared" si="17"/>
        <v>100000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25.5" x14ac:dyDescent="0.2">
      <c r="A40" s="34"/>
      <c r="B40" s="90"/>
      <c r="C40" s="100"/>
      <c r="D40" s="92"/>
      <c r="E40" s="88" t="s">
        <v>10</v>
      </c>
      <c r="F40" s="89">
        <f t="shared" si="15"/>
        <v>0</v>
      </c>
      <c r="G40" s="89">
        <f t="shared" si="16"/>
        <v>0</v>
      </c>
      <c r="H40" s="89">
        <f t="shared" si="16"/>
        <v>0</v>
      </c>
      <c r="I40" s="89">
        <f t="shared" ref="I40:M40" si="18">I46+I52</f>
        <v>0</v>
      </c>
      <c r="J40" s="89">
        <f t="shared" si="18"/>
        <v>0</v>
      </c>
      <c r="K40" s="89">
        <f t="shared" si="18"/>
        <v>0</v>
      </c>
      <c r="L40" s="89">
        <f t="shared" si="18"/>
        <v>0</v>
      </c>
      <c r="M40" s="89">
        <f t="shared" si="18"/>
        <v>0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25.5" customHeight="1" x14ac:dyDescent="0.2">
      <c r="A41" s="34"/>
      <c r="B41" s="90"/>
      <c r="C41" s="100"/>
      <c r="D41" s="92"/>
      <c r="E41" s="88" t="s">
        <v>101</v>
      </c>
      <c r="F41" s="89">
        <v>0</v>
      </c>
      <c r="G41" s="89">
        <f t="shared" si="16"/>
        <v>0</v>
      </c>
      <c r="H41" s="89">
        <f t="shared" si="16"/>
        <v>0</v>
      </c>
      <c r="I41" s="89">
        <f t="shared" ref="I41:M41" si="19">I47+I53</f>
        <v>0</v>
      </c>
      <c r="J41" s="89">
        <f t="shared" si="19"/>
        <v>0</v>
      </c>
      <c r="K41" s="89">
        <f t="shared" si="19"/>
        <v>0</v>
      </c>
      <c r="L41" s="89">
        <f t="shared" si="19"/>
        <v>0</v>
      </c>
      <c r="M41" s="89">
        <f t="shared" si="19"/>
        <v>0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25.5" x14ac:dyDescent="0.2">
      <c r="A42" s="34"/>
      <c r="B42" s="90"/>
      <c r="C42" s="100"/>
      <c r="D42" s="92"/>
      <c r="E42" s="88" t="s">
        <v>102</v>
      </c>
      <c r="F42" s="89">
        <f t="shared" si="15"/>
        <v>0</v>
      </c>
      <c r="G42" s="89">
        <f t="shared" si="16"/>
        <v>0</v>
      </c>
      <c r="H42" s="89">
        <f t="shared" si="16"/>
        <v>0</v>
      </c>
      <c r="I42" s="89">
        <f t="shared" ref="I42:M42" si="20">I48+I54</f>
        <v>0</v>
      </c>
      <c r="J42" s="89">
        <f t="shared" si="20"/>
        <v>0</v>
      </c>
      <c r="K42" s="89">
        <f t="shared" si="20"/>
        <v>0</v>
      </c>
      <c r="L42" s="89">
        <f t="shared" si="20"/>
        <v>0</v>
      </c>
      <c r="M42" s="89">
        <f t="shared" si="20"/>
        <v>0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x14ac:dyDescent="0.2">
      <c r="A43" s="34"/>
      <c r="B43" s="93"/>
      <c r="C43" s="94"/>
      <c r="D43" s="95"/>
      <c r="E43" s="88" t="s">
        <v>103</v>
      </c>
      <c r="F43" s="89">
        <f t="shared" si="15"/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ht="12.75" customHeight="1" x14ac:dyDescent="0.2">
      <c r="A44" s="34"/>
      <c r="B44" s="56" t="s">
        <v>112</v>
      </c>
      <c r="C44" s="86"/>
      <c r="D44" s="87"/>
      <c r="E44" s="88" t="s">
        <v>93</v>
      </c>
      <c r="F44" s="89">
        <f>G44+H44+I44+J44+K44+L44+M44</f>
        <v>100000</v>
      </c>
      <c r="G44" s="89">
        <f>G45+G46+G47+G48+G49</f>
        <v>0</v>
      </c>
      <c r="H44" s="89">
        <f t="shared" ref="H44:M44" si="21">H45+H46+H47+H48+H49</f>
        <v>0</v>
      </c>
      <c r="I44" s="89">
        <f t="shared" si="21"/>
        <v>0</v>
      </c>
      <c r="J44" s="89">
        <f t="shared" si="21"/>
        <v>0</v>
      </c>
      <c r="K44" s="89">
        <f t="shared" si="21"/>
        <v>0</v>
      </c>
      <c r="L44" s="89">
        <f t="shared" si="21"/>
        <v>50000</v>
      </c>
      <c r="M44" s="89">
        <f t="shared" si="21"/>
        <v>50000</v>
      </c>
      <c r="N44" s="101" t="s">
        <v>117</v>
      </c>
      <c r="O44" s="72" t="s">
        <v>116</v>
      </c>
      <c r="P44" s="72">
        <f>Q44+R44+S44+T44+U44+V44+W44</f>
        <v>3.2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1.6</v>
      </c>
      <c r="W44" s="62">
        <v>1.6</v>
      </c>
    </row>
    <row r="45" spans="1:23" ht="25.5" customHeight="1" x14ac:dyDescent="0.2">
      <c r="A45" s="34"/>
      <c r="B45" s="90"/>
      <c r="C45" s="100"/>
      <c r="D45" s="92"/>
      <c r="E45" s="88" t="s">
        <v>100</v>
      </c>
      <c r="F45" s="89">
        <f t="shared" ref="F45:F49" si="22">G45+H45+I45+J45+K45+L45+M45</f>
        <v>100000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50000</v>
      </c>
      <c r="M45" s="89">
        <v>50000</v>
      </c>
      <c r="N45" s="102"/>
      <c r="O45" s="72"/>
      <c r="P45" s="72"/>
      <c r="Q45" s="63"/>
      <c r="R45" s="63"/>
      <c r="S45" s="63"/>
      <c r="T45" s="63"/>
      <c r="U45" s="63"/>
      <c r="V45" s="63"/>
      <c r="W45" s="63"/>
    </row>
    <row r="46" spans="1:23" ht="25.5" x14ac:dyDescent="0.2">
      <c r="A46" s="34"/>
      <c r="B46" s="90"/>
      <c r="C46" s="100"/>
      <c r="D46" s="92"/>
      <c r="E46" s="88" t="s">
        <v>10</v>
      </c>
      <c r="F46" s="89">
        <f t="shared" si="22"/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102"/>
      <c r="O46" s="72"/>
      <c r="P46" s="72"/>
      <c r="Q46" s="63"/>
      <c r="R46" s="63"/>
      <c r="S46" s="63"/>
      <c r="T46" s="63"/>
      <c r="U46" s="63"/>
      <c r="V46" s="63"/>
      <c r="W46" s="63"/>
    </row>
    <row r="47" spans="1:23" ht="25.5" customHeight="1" x14ac:dyDescent="0.2">
      <c r="A47" s="34"/>
      <c r="B47" s="90"/>
      <c r="C47" s="100"/>
      <c r="D47" s="92"/>
      <c r="E47" s="88" t="s">
        <v>101</v>
      </c>
      <c r="F47" s="89">
        <f t="shared" si="22"/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102"/>
      <c r="O47" s="72"/>
      <c r="P47" s="72"/>
      <c r="Q47" s="63"/>
      <c r="R47" s="63"/>
      <c r="S47" s="63"/>
      <c r="T47" s="63"/>
      <c r="U47" s="63"/>
      <c r="V47" s="63"/>
      <c r="W47" s="63"/>
    </row>
    <row r="48" spans="1:23" ht="25.5" x14ac:dyDescent="0.2">
      <c r="A48" s="34"/>
      <c r="B48" s="90"/>
      <c r="C48" s="100"/>
      <c r="D48" s="92"/>
      <c r="E48" s="88" t="s">
        <v>102</v>
      </c>
      <c r="F48" s="89">
        <f t="shared" si="22"/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102"/>
      <c r="O48" s="72"/>
      <c r="P48" s="72"/>
      <c r="Q48" s="63"/>
      <c r="R48" s="63"/>
      <c r="S48" s="63"/>
      <c r="T48" s="63"/>
      <c r="U48" s="63"/>
      <c r="V48" s="63"/>
      <c r="W48" s="63"/>
    </row>
    <row r="49" spans="1:23" x14ac:dyDescent="0.2">
      <c r="A49" s="34"/>
      <c r="B49" s="93"/>
      <c r="C49" s="94"/>
      <c r="D49" s="95"/>
      <c r="E49" s="88" t="s">
        <v>103</v>
      </c>
      <c r="F49" s="89">
        <f t="shared" si="22"/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103"/>
      <c r="O49" s="72"/>
      <c r="P49" s="72"/>
      <c r="Q49" s="71"/>
      <c r="R49" s="71"/>
      <c r="S49" s="71"/>
      <c r="T49" s="71"/>
      <c r="U49" s="71"/>
      <c r="V49" s="71"/>
      <c r="W49" s="71"/>
    </row>
    <row r="50" spans="1:23" ht="12.75" customHeight="1" x14ac:dyDescent="0.2">
      <c r="A50" s="34"/>
      <c r="B50" s="56" t="s">
        <v>113</v>
      </c>
      <c r="C50" s="86"/>
      <c r="D50" s="87"/>
      <c r="E50" s="88" t="s">
        <v>93</v>
      </c>
      <c r="F50" s="89">
        <f>G50+H50+I50+J50+K50+L50+M50</f>
        <v>300000</v>
      </c>
      <c r="G50" s="89">
        <f>G51+G52+G53+G54+G55</f>
        <v>0</v>
      </c>
      <c r="H50" s="89">
        <f t="shared" ref="H50" si="23">H51+H52+H53+H54+H55</f>
        <v>0</v>
      </c>
      <c r="I50" s="89">
        <f t="shared" ref="I50" si="24">I51+I52+I53+I54+I55</f>
        <v>0</v>
      </c>
      <c r="J50" s="89">
        <f t="shared" ref="J50" si="25">J51+J52+J53+J54+J55</f>
        <v>100000</v>
      </c>
      <c r="K50" s="89">
        <f t="shared" ref="K50" si="26">K51+K52+K53+K54+K55</f>
        <v>100000</v>
      </c>
      <c r="L50" s="89">
        <f t="shared" ref="L50" si="27">L51+L52+L53+L54+L55</f>
        <v>50000</v>
      </c>
      <c r="M50" s="89">
        <f t="shared" ref="M50" si="28">M51+M52+M53+M54+M55</f>
        <v>50000</v>
      </c>
      <c r="N50" s="62" t="s">
        <v>118</v>
      </c>
      <c r="O50" s="63" t="s">
        <v>108</v>
      </c>
      <c r="P50" s="72">
        <f>Q50+R50+S50+T50+U50+V50+W50</f>
        <v>4</v>
      </c>
      <c r="Q50" s="62">
        <v>0</v>
      </c>
      <c r="R50" s="62">
        <v>0</v>
      </c>
      <c r="S50" s="62">
        <v>0</v>
      </c>
      <c r="T50" s="62">
        <v>1</v>
      </c>
      <c r="U50" s="62">
        <v>1</v>
      </c>
      <c r="V50" s="62">
        <v>1</v>
      </c>
      <c r="W50" s="62">
        <v>1</v>
      </c>
    </row>
    <row r="51" spans="1:23" ht="25.5" customHeight="1" x14ac:dyDescent="0.2">
      <c r="A51" s="34"/>
      <c r="B51" s="90"/>
      <c r="C51" s="100"/>
      <c r="D51" s="92"/>
      <c r="E51" s="88" t="s">
        <v>100</v>
      </c>
      <c r="F51" s="89">
        <f t="shared" ref="F51:F55" si="29">G51+H51+I51+J51+K51+L51+M51</f>
        <v>300000</v>
      </c>
      <c r="G51" s="89">
        <v>0</v>
      </c>
      <c r="H51" s="89">
        <v>0</v>
      </c>
      <c r="I51" s="89">
        <v>0</v>
      </c>
      <c r="J51" s="89">
        <v>100000</v>
      </c>
      <c r="K51" s="89">
        <v>100000</v>
      </c>
      <c r="L51" s="89">
        <v>50000</v>
      </c>
      <c r="M51" s="89">
        <v>50000</v>
      </c>
      <c r="N51" s="63"/>
      <c r="O51" s="63"/>
      <c r="P51" s="72"/>
      <c r="Q51" s="63"/>
      <c r="R51" s="63"/>
      <c r="S51" s="63"/>
      <c r="T51" s="63"/>
      <c r="U51" s="63"/>
      <c r="V51" s="63"/>
      <c r="W51" s="63"/>
    </row>
    <row r="52" spans="1:23" ht="25.5" x14ac:dyDescent="0.2">
      <c r="A52" s="34"/>
      <c r="B52" s="90"/>
      <c r="C52" s="100"/>
      <c r="D52" s="92"/>
      <c r="E52" s="88" t="s">
        <v>10</v>
      </c>
      <c r="F52" s="89">
        <f t="shared" si="29"/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63"/>
      <c r="O52" s="63"/>
      <c r="P52" s="72"/>
      <c r="Q52" s="63"/>
      <c r="R52" s="63"/>
      <c r="S52" s="63"/>
      <c r="T52" s="63"/>
      <c r="U52" s="63"/>
      <c r="V52" s="63"/>
      <c r="W52" s="63"/>
    </row>
    <row r="53" spans="1:23" ht="25.5" customHeight="1" x14ac:dyDescent="0.2">
      <c r="A53" s="34"/>
      <c r="B53" s="90"/>
      <c r="C53" s="100"/>
      <c r="D53" s="92"/>
      <c r="E53" s="88" t="s">
        <v>101</v>
      </c>
      <c r="F53" s="89">
        <f t="shared" si="29"/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63"/>
      <c r="O53" s="63"/>
      <c r="P53" s="72"/>
      <c r="Q53" s="63"/>
      <c r="R53" s="63"/>
      <c r="S53" s="63"/>
      <c r="T53" s="63"/>
      <c r="U53" s="63"/>
      <c r="V53" s="63"/>
      <c r="W53" s="63"/>
    </row>
    <row r="54" spans="1:23" ht="25.5" x14ac:dyDescent="0.2">
      <c r="A54" s="34"/>
      <c r="B54" s="90"/>
      <c r="C54" s="100"/>
      <c r="D54" s="92"/>
      <c r="E54" s="88" t="s">
        <v>102</v>
      </c>
      <c r="F54" s="89">
        <f t="shared" si="29"/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63"/>
      <c r="O54" s="63"/>
      <c r="P54" s="72"/>
      <c r="Q54" s="63"/>
      <c r="R54" s="63"/>
      <c r="S54" s="63"/>
      <c r="T54" s="63"/>
      <c r="U54" s="63"/>
      <c r="V54" s="63"/>
      <c r="W54" s="63"/>
    </row>
    <row r="55" spans="1:23" x14ac:dyDescent="0.2">
      <c r="A55" s="34"/>
      <c r="B55" s="93"/>
      <c r="C55" s="94"/>
      <c r="D55" s="95"/>
      <c r="E55" s="88" t="s">
        <v>103</v>
      </c>
      <c r="F55" s="89">
        <f t="shared" si="29"/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71"/>
      <c r="O55" s="71"/>
      <c r="P55" s="72"/>
      <c r="Q55" s="71"/>
      <c r="R55" s="71"/>
      <c r="S55" s="71"/>
      <c r="T55" s="71"/>
      <c r="U55" s="71"/>
      <c r="V55" s="71"/>
      <c r="W55" s="71"/>
    </row>
    <row r="56" spans="1:23" x14ac:dyDescent="0.2">
      <c r="A56" s="34"/>
      <c r="B56" s="56" t="s">
        <v>107</v>
      </c>
      <c r="C56" s="86"/>
      <c r="D56" s="87"/>
      <c r="E56" s="88" t="s">
        <v>93</v>
      </c>
      <c r="F56" s="89">
        <f>G56+H56+I56+J56+K56+L56+M56</f>
        <v>1413945.55</v>
      </c>
      <c r="G56" s="89">
        <f>G57+G58+G59+G60+G61</f>
        <v>713945.55</v>
      </c>
      <c r="H56" s="89">
        <f t="shared" ref="H56:M56" si="30">H57+H58+H59+H60+H61</f>
        <v>0</v>
      </c>
      <c r="I56" s="89">
        <f t="shared" si="30"/>
        <v>0</v>
      </c>
      <c r="J56" s="89">
        <f t="shared" si="30"/>
        <v>100000</v>
      </c>
      <c r="K56" s="89">
        <f t="shared" si="30"/>
        <v>200000</v>
      </c>
      <c r="L56" s="89">
        <f t="shared" si="30"/>
        <v>200000</v>
      </c>
      <c r="M56" s="89">
        <f t="shared" si="30"/>
        <v>200000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25.5" x14ac:dyDescent="0.2">
      <c r="A57" s="34"/>
      <c r="B57" s="90"/>
      <c r="C57" s="100"/>
      <c r="D57" s="92"/>
      <c r="E57" s="88" t="s">
        <v>100</v>
      </c>
      <c r="F57" s="89">
        <f t="shared" ref="F57:F61" si="31">G57+H57+I57+J57+K57+L57+M57</f>
        <v>788945.55</v>
      </c>
      <c r="G57" s="89">
        <f t="shared" ref="G57:M61" si="32">G39+G19</f>
        <v>88945.55</v>
      </c>
      <c r="H57" s="89">
        <f t="shared" si="32"/>
        <v>0</v>
      </c>
      <c r="I57" s="89">
        <f t="shared" si="32"/>
        <v>0</v>
      </c>
      <c r="J57" s="89">
        <f t="shared" si="32"/>
        <v>100000</v>
      </c>
      <c r="K57" s="89">
        <f t="shared" si="32"/>
        <v>200000</v>
      </c>
      <c r="L57" s="89">
        <f t="shared" si="32"/>
        <v>200000</v>
      </c>
      <c r="M57" s="89">
        <f t="shared" si="32"/>
        <v>200000</v>
      </c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ht="25.5" x14ac:dyDescent="0.2">
      <c r="A58" s="34"/>
      <c r="B58" s="90"/>
      <c r="C58" s="100"/>
      <c r="D58" s="92"/>
      <c r="E58" s="88" t="s">
        <v>10</v>
      </c>
      <c r="F58" s="89">
        <f t="shared" si="31"/>
        <v>0</v>
      </c>
      <c r="G58" s="89">
        <f t="shared" si="32"/>
        <v>0</v>
      </c>
      <c r="H58" s="89">
        <f t="shared" si="32"/>
        <v>0</v>
      </c>
      <c r="I58" s="89">
        <f t="shared" si="32"/>
        <v>0</v>
      </c>
      <c r="J58" s="89">
        <f t="shared" si="32"/>
        <v>0</v>
      </c>
      <c r="K58" s="89">
        <f t="shared" si="32"/>
        <v>0</v>
      </c>
      <c r="L58" s="89">
        <f t="shared" si="32"/>
        <v>0</v>
      </c>
      <c r="M58" s="89">
        <f t="shared" si="32"/>
        <v>0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ht="25.5" customHeight="1" x14ac:dyDescent="0.2">
      <c r="A59" s="34"/>
      <c r="B59" s="90"/>
      <c r="C59" s="100"/>
      <c r="D59" s="92"/>
      <c r="E59" s="88" t="s">
        <v>101</v>
      </c>
      <c r="F59" s="89">
        <f t="shared" si="31"/>
        <v>625000</v>
      </c>
      <c r="G59" s="89">
        <f t="shared" si="32"/>
        <v>625000</v>
      </c>
      <c r="H59" s="89">
        <f t="shared" si="32"/>
        <v>0</v>
      </c>
      <c r="I59" s="89">
        <f t="shared" si="32"/>
        <v>0</v>
      </c>
      <c r="J59" s="89">
        <f t="shared" si="32"/>
        <v>0</v>
      </c>
      <c r="K59" s="89">
        <f t="shared" si="32"/>
        <v>0</v>
      </c>
      <c r="L59" s="89">
        <f t="shared" si="32"/>
        <v>0</v>
      </c>
      <c r="M59" s="89">
        <f t="shared" si="32"/>
        <v>0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ht="25.5" x14ac:dyDescent="0.2">
      <c r="A60" s="34"/>
      <c r="B60" s="90"/>
      <c r="C60" s="100"/>
      <c r="D60" s="92"/>
      <c r="E60" s="88" t="s">
        <v>102</v>
      </c>
      <c r="F60" s="89">
        <f t="shared" si="31"/>
        <v>0</v>
      </c>
      <c r="G60" s="89">
        <f t="shared" si="32"/>
        <v>0</v>
      </c>
      <c r="H60" s="89">
        <f t="shared" si="32"/>
        <v>0</v>
      </c>
      <c r="I60" s="89">
        <f t="shared" si="32"/>
        <v>0</v>
      </c>
      <c r="J60" s="89">
        <f t="shared" si="32"/>
        <v>0</v>
      </c>
      <c r="K60" s="89">
        <f t="shared" si="32"/>
        <v>0</v>
      </c>
      <c r="L60" s="89">
        <f t="shared" si="32"/>
        <v>0</v>
      </c>
      <c r="M60" s="89">
        <f t="shared" si="32"/>
        <v>0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x14ac:dyDescent="0.2">
      <c r="A61" s="34"/>
      <c r="B61" s="93"/>
      <c r="C61" s="94"/>
      <c r="D61" s="95"/>
      <c r="E61" s="88" t="s">
        <v>103</v>
      </c>
      <c r="F61" s="89">
        <f t="shared" si="31"/>
        <v>0</v>
      </c>
      <c r="G61" s="89">
        <f t="shared" si="32"/>
        <v>0</v>
      </c>
      <c r="H61" s="89">
        <f t="shared" si="32"/>
        <v>0</v>
      </c>
      <c r="I61" s="89">
        <f t="shared" si="32"/>
        <v>0</v>
      </c>
      <c r="J61" s="89">
        <f t="shared" si="32"/>
        <v>0</v>
      </c>
      <c r="K61" s="89">
        <f t="shared" si="32"/>
        <v>0</v>
      </c>
      <c r="L61" s="89">
        <f t="shared" si="32"/>
        <v>0</v>
      </c>
      <c r="M61" s="89">
        <f t="shared" si="32"/>
        <v>0</v>
      </c>
      <c r="N61" s="71"/>
      <c r="O61" s="71"/>
      <c r="P61" s="71"/>
      <c r="Q61" s="71"/>
      <c r="R61" s="71"/>
      <c r="S61" s="71"/>
      <c r="T61" s="71"/>
      <c r="U61" s="71"/>
      <c r="V61" s="71"/>
      <c r="W61" s="71"/>
    </row>
  </sheetData>
  <mergeCells count="114">
    <mergeCell ref="U11:U13"/>
    <mergeCell ref="W56:W61"/>
    <mergeCell ref="N18:N23"/>
    <mergeCell ref="O18:O23"/>
    <mergeCell ref="P18:P23"/>
    <mergeCell ref="Q18:Q23"/>
    <mergeCell ref="R18:R23"/>
    <mergeCell ref="S18:S23"/>
    <mergeCell ref="T18:T23"/>
    <mergeCell ref="U18:U23"/>
    <mergeCell ref="V18:V23"/>
    <mergeCell ref="W18:W23"/>
    <mergeCell ref="N56:N61"/>
    <mergeCell ref="O56:O61"/>
    <mergeCell ref="P56:P61"/>
    <mergeCell ref="Q56:Q61"/>
    <mergeCell ref="R56:R61"/>
    <mergeCell ref="S56:S61"/>
    <mergeCell ref="T56:T61"/>
    <mergeCell ref="U56:U61"/>
    <mergeCell ref="V56:V61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A1:W1"/>
    <mergeCell ref="A7:W7"/>
    <mergeCell ref="B9:B13"/>
    <mergeCell ref="P10:W10"/>
    <mergeCell ref="O10:O13"/>
    <mergeCell ref="L12:L13"/>
    <mergeCell ref="P11:P13"/>
    <mergeCell ref="C9:D12"/>
    <mergeCell ref="M12:M13"/>
    <mergeCell ref="E11:E13"/>
    <mergeCell ref="N10:N13"/>
    <mergeCell ref="Q11:Q13"/>
    <mergeCell ref="A6:W6"/>
    <mergeCell ref="A2:W2"/>
    <mergeCell ref="A3:W3"/>
    <mergeCell ref="A4:W4"/>
    <mergeCell ref="G12:G13"/>
    <mergeCell ref="H12:H13"/>
    <mergeCell ref="I12:I13"/>
    <mergeCell ref="J12:J13"/>
    <mergeCell ref="K12:K13"/>
    <mergeCell ref="R11:R13"/>
    <mergeCell ref="S11:S13"/>
    <mergeCell ref="T11:T13"/>
    <mergeCell ref="G11:M11"/>
    <mergeCell ref="A9:A13"/>
    <mergeCell ref="F11:F13"/>
    <mergeCell ref="B17:M17"/>
    <mergeCell ref="B18:D23"/>
    <mergeCell ref="N9:W9"/>
    <mergeCell ref="E9:M10"/>
    <mergeCell ref="W11:W13"/>
    <mergeCell ref="V11:V13"/>
    <mergeCell ref="A15:W15"/>
    <mergeCell ref="B30:D35"/>
    <mergeCell ref="B56:D61"/>
    <mergeCell ref="A36:W36"/>
    <mergeCell ref="B37:M37"/>
    <mergeCell ref="B38:D43"/>
    <mergeCell ref="A16:W16"/>
    <mergeCell ref="B44:D49"/>
    <mergeCell ref="N50:N55"/>
    <mergeCell ref="B50:D55"/>
    <mergeCell ref="N30:N35"/>
    <mergeCell ref="W24:W29"/>
    <mergeCell ref="O30:O35"/>
    <mergeCell ref="P30:P35"/>
    <mergeCell ref="Q30:Q35"/>
    <mergeCell ref="R30:R35"/>
    <mergeCell ref="S30:S35"/>
    <mergeCell ref="T30:T35"/>
    <mergeCell ref="U30:U35"/>
    <mergeCell ref="V30:V35"/>
    <mergeCell ref="W30:W35"/>
    <mergeCell ref="R24:R29"/>
    <mergeCell ref="S24:S29"/>
    <mergeCell ref="T24:T29"/>
    <mergeCell ref="U24:U29"/>
    <mergeCell ref="V24:V29"/>
    <mergeCell ref="B24:D29"/>
    <mergeCell ref="N24:N29"/>
    <mergeCell ref="O24:O29"/>
    <mergeCell ref="P24:P29"/>
    <mergeCell ref="Q24:Q29"/>
    <mergeCell ref="N44:N49"/>
    <mergeCell ref="O44:O49"/>
    <mergeCell ref="P44:P49"/>
    <mergeCell ref="Q44:Q49"/>
    <mergeCell ref="R44:R49"/>
    <mergeCell ref="S44:S49"/>
    <mergeCell ref="T44:T49"/>
    <mergeCell ref="U44:U49"/>
    <mergeCell ref="V44:V49"/>
    <mergeCell ref="W44:W49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</mergeCells>
  <phoneticPr fontId="0" type="noConversion"/>
  <pageMargins left="0" right="0" top="0" bottom="0" header="0.51181102362204722" footer="0.51181102362204722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2021-02-04T06:58:08Z</cp:lastPrinted>
  <dcterms:created xsi:type="dcterms:W3CDTF">1996-10-08T23:32:33Z</dcterms:created>
  <dcterms:modified xsi:type="dcterms:W3CDTF">2021-02-04T10:53:28Z</dcterms:modified>
</cp:coreProperties>
</file>